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270" windowWidth="14355" windowHeight="8835"/>
  </bookViews>
  <sheets>
    <sheet name="форма 1" sheetId="1" r:id="rId1"/>
  </sheets>
  <definedNames>
    <definedName name="_GoBack" localSheetId="0">'форма 1'!$I$241</definedName>
    <definedName name="_xlnm.Print_Area" localSheetId="0">'форма 1'!$A$1:$O$725</definedName>
  </definedNames>
  <calcPr calcId="124519"/>
  <fileRecoveryPr repairLoad="1"/>
</workbook>
</file>

<file path=xl/calcChain.xml><?xml version="1.0" encoding="utf-8"?>
<calcChain xmlns="http://schemas.openxmlformats.org/spreadsheetml/2006/main">
  <c r="N589" i="1"/>
  <c r="M589"/>
  <c r="L589"/>
  <c r="K589"/>
  <c r="J589"/>
  <c r="I589"/>
  <c r="H589"/>
  <c r="G589"/>
  <c r="N590"/>
  <c r="M590"/>
  <c r="L590"/>
  <c r="K590"/>
  <c r="J590"/>
  <c r="I590"/>
  <c r="H590"/>
  <c r="G590"/>
  <c r="N591"/>
  <c r="M591"/>
  <c r="L591"/>
  <c r="K591"/>
  <c r="J591"/>
  <c r="I591"/>
  <c r="H591"/>
  <c r="G591"/>
  <c r="H651" l="1"/>
  <c r="H650"/>
  <c r="H648" s="1"/>
  <c r="G651"/>
  <c r="G650"/>
  <c r="G648" s="1"/>
  <c r="N648"/>
  <c r="M648"/>
  <c r="L648"/>
  <c r="K648"/>
  <c r="J648"/>
  <c r="I648"/>
  <c r="H649"/>
  <c r="G649"/>
  <c r="G680"/>
  <c r="N218"/>
  <c r="M218"/>
  <c r="L218"/>
  <c r="K218"/>
  <c r="J218"/>
  <c r="I218"/>
  <c r="N131"/>
  <c r="M131"/>
  <c r="L131"/>
  <c r="K131"/>
  <c r="J131"/>
  <c r="I131"/>
  <c r="G163"/>
  <c r="H184"/>
  <c r="N115"/>
  <c r="M115"/>
  <c r="L115"/>
  <c r="K115"/>
  <c r="J115"/>
  <c r="I115"/>
  <c r="G121"/>
  <c r="H121"/>
  <c r="G119"/>
  <c r="H119"/>
  <c r="H701"/>
  <c r="H700"/>
  <c r="H595" l="1"/>
  <c r="G595"/>
  <c r="H607"/>
  <c r="G607"/>
  <c r="K587"/>
  <c r="K659" s="1"/>
  <c r="N586"/>
  <c r="N658" s="1"/>
  <c r="M586"/>
  <c r="M658" s="1"/>
  <c r="L586"/>
  <c r="L658" s="1"/>
  <c r="J586"/>
  <c r="J658" s="1"/>
  <c r="I586"/>
  <c r="I658" s="1"/>
  <c r="N585"/>
  <c r="N657" s="1"/>
  <c r="M585"/>
  <c r="M657" s="1"/>
  <c r="L585"/>
  <c r="L657" s="1"/>
  <c r="K585"/>
  <c r="K657" s="1"/>
  <c r="J585"/>
  <c r="J657" s="1"/>
  <c r="I585"/>
  <c r="I657" s="1"/>
  <c r="K588" l="1"/>
  <c r="I588"/>
  <c r="M588"/>
  <c r="N588"/>
  <c r="K586"/>
  <c r="K658" s="1"/>
  <c r="J588"/>
  <c r="L588"/>
  <c r="L628"/>
  <c r="H647" l="1"/>
  <c r="G647"/>
  <c r="H643"/>
  <c r="G643"/>
  <c r="H639"/>
  <c r="G639"/>
  <c r="H635"/>
  <c r="G635"/>
  <c r="H631"/>
  <c r="G631"/>
  <c r="H623"/>
  <c r="G623"/>
  <c r="H619"/>
  <c r="G619"/>
  <c r="H615"/>
  <c r="G615"/>
  <c r="H611"/>
  <c r="G611"/>
  <c r="H603"/>
  <c r="G603"/>
  <c r="H599"/>
  <c r="G599"/>
  <c r="H110" l="1"/>
  <c r="G110"/>
  <c r="G127"/>
  <c r="H127"/>
  <c r="N566" l="1"/>
  <c r="M566"/>
  <c r="L566"/>
  <c r="K566"/>
  <c r="J566"/>
  <c r="I566"/>
  <c r="H574"/>
  <c r="G574"/>
  <c r="H570"/>
  <c r="G570"/>
  <c r="H562"/>
  <c r="G562"/>
  <c r="H558"/>
  <c r="G558"/>
  <c r="H554"/>
  <c r="G554"/>
  <c r="H516"/>
  <c r="G516"/>
  <c r="H512"/>
  <c r="G512"/>
  <c r="H508"/>
  <c r="G508"/>
  <c r="H504"/>
  <c r="G504"/>
  <c r="H399" l="1"/>
  <c r="H397"/>
  <c r="H396"/>
  <c r="H395"/>
  <c r="H393"/>
  <c r="H392"/>
  <c r="M377" l="1"/>
  <c r="N377"/>
  <c r="N301" l="1"/>
  <c r="M301"/>
  <c r="L301"/>
  <c r="K301"/>
  <c r="J301"/>
  <c r="I301"/>
  <c r="N300"/>
  <c r="M300"/>
  <c r="L300"/>
  <c r="K300"/>
  <c r="J300"/>
  <c r="I300"/>
  <c r="N299"/>
  <c r="M299"/>
  <c r="L299"/>
  <c r="K299"/>
  <c r="J299"/>
  <c r="I299"/>
  <c r="L269"/>
  <c r="H627" l="1"/>
  <c r="H626"/>
  <c r="H625"/>
  <c r="G627"/>
  <c r="G626"/>
  <c r="G624" s="1"/>
  <c r="G625"/>
  <c r="N624"/>
  <c r="M624"/>
  <c r="L624"/>
  <c r="K624"/>
  <c r="J624"/>
  <c r="I624"/>
  <c r="I596"/>
  <c r="J596"/>
  <c r="K596"/>
  <c r="L596"/>
  <c r="M596"/>
  <c r="N596"/>
  <c r="G597"/>
  <c r="H597"/>
  <c r="G598"/>
  <c r="H598"/>
  <c r="I600"/>
  <c r="J600"/>
  <c r="K600"/>
  <c r="L600"/>
  <c r="M600"/>
  <c r="N600"/>
  <c r="G601"/>
  <c r="H601"/>
  <c r="G602"/>
  <c r="H602"/>
  <c r="H624" l="1"/>
  <c r="H596"/>
  <c r="G596"/>
  <c r="H600"/>
  <c r="G600"/>
  <c r="H248"/>
  <c r="G248"/>
  <c r="N196"/>
  <c r="M196"/>
  <c r="L196"/>
  <c r="K196"/>
  <c r="J196"/>
  <c r="I196"/>
  <c r="N195"/>
  <c r="L195"/>
  <c r="K195"/>
  <c r="J195"/>
  <c r="N194"/>
  <c r="M194"/>
  <c r="L194"/>
  <c r="K194"/>
  <c r="J194"/>
  <c r="I194"/>
  <c r="N180"/>
  <c r="M180"/>
  <c r="L180"/>
  <c r="K180"/>
  <c r="J180"/>
  <c r="I180"/>
  <c r="N179"/>
  <c r="M179"/>
  <c r="L179"/>
  <c r="K179"/>
  <c r="J179"/>
  <c r="I179"/>
  <c r="N178"/>
  <c r="M178"/>
  <c r="L178"/>
  <c r="K178"/>
  <c r="J178"/>
  <c r="I178"/>
  <c r="N130"/>
  <c r="M130"/>
  <c r="L130"/>
  <c r="K130"/>
  <c r="J130"/>
  <c r="I130"/>
  <c r="N129"/>
  <c r="M129"/>
  <c r="L129"/>
  <c r="K129"/>
  <c r="J129"/>
  <c r="I129"/>
  <c r="N103"/>
  <c r="M103"/>
  <c r="L103"/>
  <c r="K103"/>
  <c r="J103"/>
  <c r="I103"/>
  <c r="N102"/>
  <c r="M102"/>
  <c r="L102"/>
  <c r="K102"/>
  <c r="J102"/>
  <c r="I102"/>
  <c r="N101"/>
  <c r="M101"/>
  <c r="M100" s="1"/>
  <c r="L101"/>
  <c r="L100" s="1"/>
  <c r="K101"/>
  <c r="J101"/>
  <c r="I101"/>
  <c r="H176"/>
  <c r="G176"/>
  <c r="H62"/>
  <c r="G62"/>
  <c r="N14"/>
  <c r="M14"/>
  <c r="L14"/>
  <c r="K14"/>
  <c r="J14"/>
  <c r="I14"/>
  <c r="N13"/>
  <c r="M13"/>
  <c r="L13"/>
  <c r="K13"/>
  <c r="J13"/>
  <c r="I13"/>
  <c r="N12"/>
  <c r="N11" s="1"/>
  <c r="M12"/>
  <c r="L12"/>
  <c r="K12"/>
  <c r="J12"/>
  <c r="J11" s="1"/>
  <c r="I12"/>
  <c r="N205"/>
  <c r="M205"/>
  <c r="L205"/>
  <c r="K205"/>
  <c r="J205"/>
  <c r="I205"/>
  <c r="N201"/>
  <c r="L201"/>
  <c r="K201"/>
  <c r="J201"/>
  <c r="N197"/>
  <c r="L197"/>
  <c r="K197"/>
  <c r="J197"/>
  <c r="N189"/>
  <c r="M189"/>
  <c r="L189"/>
  <c r="K189"/>
  <c r="J189"/>
  <c r="I189"/>
  <c r="N185"/>
  <c r="M185"/>
  <c r="L185"/>
  <c r="K185"/>
  <c r="J185"/>
  <c r="I185"/>
  <c r="N181"/>
  <c r="M181"/>
  <c r="L181"/>
  <c r="K181"/>
  <c r="J181"/>
  <c r="I181"/>
  <c r="N170"/>
  <c r="M170"/>
  <c r="L170"/>
  <c r="K170"/>
  <c r="J170"/>
  <c r="I170"/>
  <c r="N169"/>
  <c r="M169"/>
  <c r="L169"/>
  <c r="K169"/>
  <c r="J169"/>
  <c r="I169"/>
  <c r="N160"/>
  <c r="M160"/>
  <c r="L160"/>
  <c r="K160"/>
  <c r="J160"/>
  <c r="I160"/>
  <c r="N156"/>
  <c r="M156"/>
  <c r="L156"/>
  <c r="K156"/>
  <c r="J156"/>
  <c r="I156"/>
  <c r="N141"/>
  <c r="M141"/>
  <c r="L141"/>
  <c r="K141"/>
  <c r="J141"/>
  <c r="I141"/>
  <c r="N111"/>
  <c r="M111"/>
  <c r="L111"/>
  <c r="K111"/>
  <c r="J111"/>
  <c r="I111"/>
  <c r="N104"/>
  <c r="M104"/>
  <c r="L104"/>
  <c r="K104"/>
  <c r="J104"/>
  <c r="I104"/>
  <c r="H208"/>
  <c r="G208"/>
  <c r="H204"/>
  <c r="G204"/>
  <c r="H200"/>
  <c r="G200"/>
  <c r="J212" l="1"/>
  <c r="N212"/>
  <c r="I212"/>
  <c r="M212"/>
  <c r="L212"/>
  <c r="K212"/>
  <c r="K100"/>
  <c r="I100"/>
  <c r="G196"/>
  <c r="L11"/>
  <c r="J100"/>
  <c r="N100"/>
  <c r="H196"/>
  <c r="K211"/>
  <c r="J211"/>
  <c r="L211"/>
  <c r="N211"/>
  <c r="I11"/>
  <c r="K11"/>
  <c r="M11"/>
  <c r="H166"/>
  <c r="G166"/>
  <c r="G192"/>
  <c r="H192"/>
  <c r="H188"/>
  <c r="G188"/>
  <c r="G184"/>
  <c r="H174"/>
  <c r="H170" s="1"/>
  <c r="G174"/>
  <c r="G170" s="1"/>
  <c r="H163"/>
  <c r="H159"/>
  <c r="G159"/>
  <c r="H155"/>
  <c r="H154"/>
  <c r="H153"/>
  <c r="G155"/>
  <c r="G154"/>
  <c r="G153"/>
  <c r="H144"/>
  <c r="G144"/>
  <c r="H108"/>
  <c r="G108"/>
  <c r="H135"/>
  <c r="G135"/>
  <c r="G131" s="1"/>
  <c r="H124"/>
  <c r="G124"/>
  <c r="H114"/>
  <c r="G114"/>
  <c r="H131" l="1"/>
  <c r="H180"/>
  <c r="G180"/>
  <c r="N575"/>
  <c r="M575"/>
  <c r="L575"/>
  <c r="K575"/>
  <c r="J575"/>
  <c r="I575"/>
  <c r="N571"/>
  <c r="M571"/>
  <c r="L571"/>
  <c r="K571"/>
  <c r="J571"/>
  <c r="I571"/>
  <c r="N567"/>
  <c r="M567"/>
  <c r="L567"/>
  <c r="K567"/>
  <c r="J567"/>
  <c r="I567"/>
  <c r="N559"/>
  <c r="M559"/>
  <c r="L559"/>
  <c r="K559"/>
  <c r="J559"/>
  <c r="I559"/>
  <c r="N555"/>
  <c r="M555"/>
  <c r="L555"/>
  <c r="K555"/>
  <c r="J555"/>
  <c r="I555"/>
  <c r="H578"/>
  <c r="H566" s="1"/>
  <c r="G578"/>
  <c r="G566" s="1"/>
  <c r="N551"/>
  <c r="M551"/>
  <c r="L551"/>
  <c r="K551"/>
  <c r="J551"/>
  <c r="I551"/>
  <c r="N550"/>
  <c r="M550"/>
  <c r="L550"/>
  <c r="K550"/>
  <c r="J550"/>
  <c r="I550"/>
  <c r="H550"/>
  <c r="G550"/>
  <c r="N711"/>
  <c r="M711"/>
  <c r="L711"/>
  <c r="K711"/>
  <c r="J711"/>
  <c r="I711"/>
  <c r="N718"/>
  <c r="M718"/>
  <c r="L718"/>
  <c r="K718"/>
  <c r="J718"/>
  <c r="I718"/>
  <c r="H714"/>
  <c r="H718" s="1"/>
  <c r="G714"/>
  <c r="G718" s="1"/>
  <c r="H705"/>
  <c r="G705"/>
  <c r="G701"/>
  <c r="H697"/>
  <c r="G697"/>
  <c r="H693"/>
  <c r="G693"/>
  <c r="H689"/>
  <c r="G689"/>
  <c r="N677"/>
  <c r="M677"/>
  <c r="L677"/>
  <c r="K677"/>
  <c r="J677"/>
  <c r="I677"/>
  <c r="N673"/>
  <c r="M673"/>
  <c r="L673"/>
  <c r="K673"/>
  <c r="J673"/>
  <c r="I673"/>
  <c r="N669"/>
  <c r="M669"/>
  <c r="L669"/>
  <c r="K669"/>
  <c r="J669"/>
  <c r="I669"/>
  <c r="N665"/>
  <c r="M665"/>
  <c r="L665"/>
  <c r="K665"/>
  <c r="J665"/>
  <c r="I665"/>
  <c r="N661"/>
  <c r="M661"/>
  <c r="L661"/>
  <c r="K661"/>
  <c r="J661"/>
  <c r="I661"/>
  <c r="H672"/>
  <c r="G672"/>
  <c r="H676"/>
  <c r="G676"/>
  <c r="H668"/>
  <c r="G668"/>
  <c r="H664"/>
  <c r="G664"/>
  <c r="N644"/>
  <c r="M644"/>
  <c r="L644"/>
  <c r="K644"/>
  <c r="J644"/>
  <c r="I644"/>
  <c r="N640"/>
  <c r="M640"/>
  <c r="L640"/>
  <c r="K640"/>
  <c r="J640"/>
  <c r="I640"/>
  <c r="N636"/>
  <c r="M636"/>
  <c r="L636"/>
  <c r="K636"/>
  <c r="J636"/>
  <c r="I636"/>
  <c r="N632"/>
  <c r="M632"/>
  <c r="L632"/>
  <c r="K632"/>
  <c r="J632"/>
  <c r="I632"/>
  <c r="N628"/>
  <c r="M628"/>
  <c r="K628"/>
  <c r="J628"/>
  <c r="I628"/>
  <c r="N620"/>
  <c r="M620"/>
  <c r="L620"/>
  <c r="K620"/>
  <c r="J620"/>
  <c r="I620"/>
  <c r="N616"/>
  <c r="M616"/>
  <c r="L616"/>
  <c r="K616"/>
  <c r="J616"/>
  <c r="I616"/>
  <c r="N612"/>
  <c r="M612"/>
  <c r="L612"/>
  <c r="K612"/>
  <c r="J612"/>
  <c r="I612"/>
  <c r="N608"/>
  <c r="M608"/>
  <c r="L608"/>
  <c r="K608"/>
  <c r="J608"/>
  <c r="I608"/>
  <c r="N604"/>
  <c r="M604"/>
  <c r="L604"/>
  <c r="K604"/>
  <c r="J604"/>
  <c r="I604"/>
  <c r="N592"/>
  <c r="M592"/>
  <c r="L592"/>
  <c r="K592"/>
  <c r="J592"/>
  <c r="I592"/>
  <c r="N538"/>
  <c r="M538"/>
  <c r="L538"/>
  <c r="K538"/>
  <c r="J538"/>
  <c r="I538"/>
  <c r="N534"/>
  <c r="M534"/>
  <c r="L534"/>
  <c r="K534"/>
  <c r="J534"/>
  <c r="I534"/>
  <c r="N530"/>
  <c r="M530"/>
  <c r="L530"/>
  <c r="K530"/>
  <c r="J530"/>
  <c r="I530"/>
  <c r="N526"/>
  <c r="M526"/>
  <c r="L526"/>
  <c r="K526"/>
  <c r="J526"/>
  <c r="I526"/>
  <c r="H541"/>
  <c r="G541"/>
  <c r="H533"/>
  <c r="G533"/>
  <c r="H537"/>
  <c r="G537"/>
  <c r="H529"/>
  <c r="G529"/>
  <c r="N517"/>
  <c r="M517"/>
  <c r="L517"/>
  <c r="K517"/>
  <c r="J517"/>
  <c r="I517"/>
  <c r="N513"/>
  <c r="M513"/>
  <c r="L513"/>
  <c r="K513"/>
  <c r="J513"/>
  <c r="I513"/>
  <c r="N509"/>
  <c r="M509"/>
  <c r="L509"/>
  <c r="K509"/>
  <c r="J509"/>
  <c r="I509"/>
  <c r="N505"/>
  <c r="M505"/>
  <c r="L505"/>
  <c r="K505"/>
  <c r="J505"/>
  <c r="I505"/>
  <c r="N501"/>
  <c r="M501"/>
  <c r="L501"/>
  <c r="K501"/>
  <c r="J501"/>
  <c r="I501"/>
  <c r="N493"/>
  <c r="M493"/>
  <c r="L493"/>
  <c r="K493"/>
  <c r="J493"/>
  <c r="I493"/>
  <c r="H520"/>
  <c r="G520"/>
  <c r="H496"/>
  <c r="H495"/>
  <c r="G496"/>
  <c r="G483"/>
  <c r="N484"/>
  <c r="M484"/>
  <c r="L484"/>
  <c r="K484"/>
  <c r="J484"/>
  <c r="I484"/>
  <c r="N480"/>
  <c r="M480"/>
  <c r="L480"/>
  <c r="K480"/>
  <c r="J480"/>
  <c r="I480"/>
  <c r="N476"/>
  <c r="M476"/>
  <c r="L476"/>
  <c r="K476"/>
  <c r="J476"/>
  <c r="I476"/>
  <c r="N472"/>
  <c r="M472"/>
  <c r="L472"/>
  <c r="K472"/>
  <c r="J472"/>
  <c r="I472"/>
  <c r="N468"/>
  <c r="M468"/>
  <c r="L468"/>
  <c r="K468"/>
  <c r="J468"/>
  <c r="I468"/>
  <c r="N464"/>
  <c r="M464"/>
  <c r="L464"/>
  <c r="K464"/>
  <c r="J464"/>
  <c r="I464"/>
  <c r="N460"/>
  <c r="M460"/>
  <c r="L460"/>
  <c r="K460"/>
  <c r="J460"/>
  <c r="I460"/>
  <c r="N456"/>
  <c r="M456"/>
  <c r="L456"/>
  <c r="K456"/>
  <c r="J456"/>
  <c r="I456"/>
  <c r="N452"/>
  <c r="M452"/>
  <c r="L452"/>
  <c r="K452"/>
  <c r="J452"/>
  <c r="I452"/>
  <c r="N448"/>
  <c r="M448"/>
  <c r="L448"/>
  <c r="K448"/>
  <c r="J448"/>
  <c r="I448"/>
  <c r="N444"/>
  <c r="M444"/>
  <c r="L444"/>
  <c r="K444"/>
  <c r="J444"/>
  <c r="I444"/>
  <c r="N440"/>
  <c r="M440"/>
  <c r="L440"/>
  <c r="K440"/>
  <c r="J440"/>
  <c r="I440"/>
  <c r="N436"/>
  <c r="M436"/>
  <c r="L436"/>
  <c r="K436"/>
  <c r="J436"/>
  <c r="I436"/>
  <c r="N432"/>
  <c r="M432"/>
  <c r="L432"/>
  <c r="K432"/>
  <c r="J432"/>
  <c r="I432"/>
  <c r="N428"/>
  <c r="M428"/>
  <c r="L428"/>
  <c r="K428"/>
  <c r="J428"/>
  <c r="I428"/>
  <c r="N427"/>
  <c r="M427"/>
  <c r="L427"/>
  <c r="K427"/>
  <c r="J427"/>
  <c r="I427"/>
  <c r="H427"/>
  <c r="G487"/>
  <c r="G479"/>
  <c r="G475"/>
  <c r="G471"/>
  <c r="G467"/>
  <c r="G463"/>
  <c r="G459"/>
  <c r="G455"/>
  <c r="G451"/>
  <c r="G447"/>
  <c r="G443"/>
  <c r="G439"/>
  <c r="G435"/>
  <c r="G431"/>
  <c r="G442"/>
  <c r="G423"/>
  <c r="N411"/>
  <c r="M411"/>
  <c r="L411"/>
  <c r="K411"/>
  <c r="J411"/>
  <c r="I411"/>
  <c r="H414"/>
  <c r="G414"/>
  <c r="N398"/>
  <c r="M398"/>
  <c r="L398"/>
  <c r="K398"/>
  <c r="J398"/>
  <c r="I398"/>
  <c r="N394"/>
  <c r="M394"/>
  <c r="L394"/>
  <c r="K394"/>
  <c r="J394"/>
  <c r="I394"/>
  <c r="N390"/>
  <c r="M390"/>
  <c r="L390"/>
  <c r="K390"/>
  <c r="J390"/>
  <c r="I390"/>
  <c r="H401"/>
  <c r="G401"/>
  <c r="G397"/>
  <c r="G393"/>
  <c r="N372"/>
  <c r="M372"/>
  <c r="L372"/>
  <c r="K372"/>
  <c r="J372"/>
  <c r="I372"/>
  <c r="N371"/>
  <c r="M371"/>
  <c r="L371"/>
  <c r="K371"/>
  <c r="J371"/>
  <c r="I371"/>
  <c r="N370"/>
  <c r="M370"/>
  <c r="L370"/>
  <c r="K370"/>
  <c r="J370"/>
  <c r="I370"/>
  <c r="H383"/>
  <c r="G383"/>
  <c r="H382"/>
  <c r="G382"/>
  <c r="H379"/>
  <c r="G379"/>
  <c r="H378"/>
  <c r="G378"/>
  <c r="H384"/>
  <c r="G384"/>
  <c r="N381"/>
  <c r="M381"/>
  <c r="L381"/>
  <c r="K381"/>
  <c r="J381"/>
  <c r="I381"/>
  <c r="L377"/>
  <c r="K377"/>
  <c r="J377"/>
  <c r="I377"/>
  <c r="N373"/>
  <c r="M373"/>
  <c r="L373"/>
  <c r="K373"/>
  <c r="J373"/>
  <c r="I373"/>
  <c r="H380"/>
  <c r="G380"/>
  <c r="H376"/>
  <c r="G376"/>
  <c r="H368"/>
  <c r="G368"/>
  <c r="N365"/>
  <c r="M365"/>
  <c r="L365"/>
  <c r="K365"/>
  <c r="J365"/>
  <c r="I365"/>
  <c r="N355"/>
  <c r="M355"/>
  <c r="L355"/>
  <c r="K355"/>
  <c r="J355"/>
  <c r="I355"/>
  <c r="N351"/>
  <c r="M351"/>
  <c r="L351"/>
  <c r="K351"/>
  <c r="J351"/>
  <c r="I351"/>
  <c r="N347"/>
  <c r="M347"/>
  <c r="L347"/>
  <c r="K347"/>
  <c r="J347"/>
  <c r="I347"/>
  <c r="N343"/>
  <c r="M343"/>
  <c r="L343"/>
  <c r="K343"/>
  <c r="J343"/>
  <c r="I343"/>
  <c r="N339"/>
  <c r="M339"/>
  <c r="L339"/>
  <c r="K339"/>
  <c r="J339"/>
  <c r="I339"/>
  <c r="N335"/>
  <c r="M335"/>
  <c r="L335"/>
  <c r="K335"/>
  <c r="J335"/>
  <c r="I335"/>
  <c r="H358"/>
  <c r="G358"/>
  <c r="H354"/>
  <c r="G354"/>
  <c r="H350"/>
  <c r="G350"/>
  <c r="H346"/>
  <c r="G346"/>
  <c r="G345"/>
  <c r="G344"/>
  <c r="G342"/>
  <c r="H342"/>
  <c r="H338"/>
  <c r="G338"/>
  <c r="H330"/>
  <c r="G330"/>
  <c r="N314"/>
  <c r="M314"/>
  <c r="L314"/>
  <c r="K314"/>
  <c r="J314"/>
  <c r="I314"/>
  <c r="N310"/>
  <c r="M310"/>
  <c r="L310"/>
  <c r="K310"/>
  <c r="J310"/>
  <c r="I310"/>
  <c r="N306"/>
  <c r="M306"/>
  <c r="L306"/>
  <c r="K306"/>
  <c r="J306"/>
  <c r="I306"/>
  <c r="N302"/>
  <c r="M302"/>
  <c r="L302"/>
  <c r="K302"/>
  <c r="J302"/>
  <c r="I302"/>
  <c r="N294"/>
  <c r="M294"/>
  <c r="L294"/>
  <c r="K294"/>
  <c r="J294"/>
  <c r="I294"/>
  <c r="N290"/>
  <c r="M290"/>
  <c r="L290"/>
  <c r="K290"/>
  <c r="J290"/>
  <c r="I290"/>
  <c r="N286"/>
  <c r="M286"/>
  <c r="L286"/>
  <c r="K286"/>
  <c r="J286"/>
  <c r="I286"/>
  <c r="N282"/>
  <c r="M282"/>
  <c r="L282"/>
  <c r="K282"/>
  <c r="J282"/>
  <c r="I282"/>
  <c r="L281"/>
  <c r="J281"/>
  <c r="N274"/>
  <c r="M274"/>
  <c r="L274"/>
  <c r="K274"/>
  <c r="J274"/>
  <c r="I274"/>
  <c r="N270"/>
  <c r="M270"/>
  <c r="L270"/>
  <c r="K270"/>
  <c r="J270"/>
  <c r="I270"/>
  <c r="N266"/>
  <c r="M266"/>
  <c r="L266"/>
  <c r="K266"/>
  <c r="J266"/>
  <c r="I266"/>
  <c r="N262"/>
  <c r="M262"/>
  <c r="L262"/>
  <c r="K262"/>
  <c r="J262"/>
  <c r="I262"/>
  <c r="N261"/>
  <c r="M261"/>
  <c r="L261"/>
  <c r="L325" s="1"/>
  <c r="K261"/>
  <c r="J261"/>
  <c r="I261"/>
  <c r="H321"/>
  <c r="G321"/>
  <c r="H317"/>
  <c r="G317"/>
  <c r="H313"/>
  <c r="G313"/>
  <c r="H309"/>
  <c r="G309"/>
  <c r="H305"/>
  <c r="G305"/>
  <c r="H297"/>
  <c r="G297"/>
  <c r="H293"/>
  <c r="G293"/>
  <c r="N281"/>
  <c r="M281"/>
  <c r="K281"/>
  <c r="I281"/>
  <c r="H289"/>
  <c r="G289"/>
  <c r="H285"/>
  <c r="G285"/>
  <c r="H273"/>
  <c r="G273"/>
  <c r="H277"/>
  <c r="G277"/>
  <c r="H269"/>
  <c r="G269"/>
  <c r="H265"/>
  <c r="G265"/>
  <c r="H377" l="1"/>
  <c r="K325"/>
  <c r="J325"/>
  <c r="N325"/>
  <c r="I325"/>
  <c r="M325"/>
  <c r="G301"/>
  <c r="G377"/>
  <c r="H381"/>
  <c r="G381"/>
  <c r="G427"/>
  <c r="G491" s="1"/>
  <c r="H301"/>
  <c r="H281"/>
  <c r="G261"/>
  <c r="H261"/>
  <c r="G343"/>
  <c r="G372"/>
  <c r="H372"/>
  <c r="H388" s="1"/>
  <c r="G281"/>
  <c r="H252"/>
  <c r="G252"/>
  <c r="H246"/>
  <c r="G246"/>
  <c r="H242"/>
  <c r="G242"/>
  <c r="H238"/>
  <c r="G238"/>
  <c r="N256"/>
  <c r="M256"/>
  <c r="L256"/>
  <c r="K256"/>
  <c r="J256"/>
  <c r="I256"/>
  <c r="N217"/>
  <c r="M217"/>
  <c r="L217"/>
  <c r="K217"/>
  <c r="J217"/>
  <c r="I217"/>
  <c r="N216"/>
  <c r="M216"/>
  <c r="L216"/>
  <c r="K216"/>
  <c r="J216"/>
  <c r="I216"/>
  <c r="H237"/>
  <c r="G237"/>
  <c r="H236"/>
  <c r="G236"/>
  <c r="N235"/>
  <c r="M235"/>
  <c r="L235"/>
  <c r="K235"/>
  <c r="J235"/>
  <c r="I235"/>
  <c r="N231"/>
  <c r="M231"/>
  <c r="L231"/>
  <c r="K231"/>
  <c r="J231"/>
  <c r="I231"/>
  <c r="H234"/>
  <c r="H233"/>
  <c r="H232"/>
  <c r="G234"/>
  <c r="G233"/>
  <c r="G232"/>
  <c r="H230"/>
  <c r="G230"/>
  <c r="H226"/>
  <c r="G226"/>
  <c r="H222"/>
  <c r="G222"/>
  <c r="N709"/>
  <c r="M709"/>
  <c r="L709"/>
  <c r="K709"/>
  <c r="J709"/>
  <c r="I709"/>
  <c r="H709"/>
  <c r="G709"/>
  <c r="N708"/>
  <c r="M708"/>
  <c r="L708"/>
  <c r="K708"/>
  <c r="J708"/>
  <c r="I708"/>
  <c r="N707"/>
  <c r="M707"/>
  <c r="L707"/>
  <c r="K707"/>
  <c r="J707"/>
  <c r="I707"/>
  <c r="N684"/>
  <c r="M684"/>
  <c r="L684"/>
  <c r="K684"/>
  <c r="J684"/>
  <c r="I684"/>
  <c r="H684"/>
  <c r="G684"/>
  <c r="N683"/>
  <c r="M683"/>
  <c r="L683"/>
  <c r="K683"/>
  <c r="J683"/>
  <c r="I683"/>
  <c r="N682"/>
  <c r="M682"/>
  <c r="L682"/>
  <c r="K682"/>
  <c r="J682"/>
  <c r="I682"/>
  <c r="N655"/>
  <c r="N587" s="1"/>
  <c r="N659" s="1"/>
  <c r="M655"/>
  <c r="N545"/>
  <c r="M545"/>
  <c r="L545"/>
  <c r="K545"/>
  <c r="J545"/>
  <c r="I545"/>
  <c r="H545"/>
  <c r="G545"/>
  <c r="N544"/>
  <c r="M544"/>
  <c r="L544"/>
  <c r="K544"/>
  <c r="J544"/>
  <c r="I544"/>
  <c r="N543"/>
  <c r="N542" s="1"/>
  <c r="M543"/>
  <c r="L543"/>
  <c r="K543"/>
  <c r="J543"/>
  <c r="I543"/>
  <c r="N500"/>
  <c r="N524" s="1"/>
  <c r="M500"/>
  <c r="M524" s="1"/>
  <c r="L500"/>
  <c r="L524" s="1"/>
  <c r="K500"/>
  <c r="K524" s="1"/>
  <c r="J500"/>
  <c r="J524" s="1"/>
  <c r="I500"/>
  <c r="I524" s="1"/>
  <c r="H500"/>
  <c r="H524" s="1"/>
  <c r="G500"/>
  <c r="G524" s="1"/>
  <c r="N491"/>
  <c r="M491"/>
  <c r="L491"/>
  <c r="K491"/>
  <c r="J491"/>
  <c r="I491"/>
  <c r="H491"/>
  <c r="N418"/>
  <c r="M418"/>
  <c r="L418"/>
  <c r="K418"/>
  <c r="J418"/>
  <c r="I418"/>
  <c r="H418"/>
  <c r="I416"/>
  <c r="J416"/>
  <c r="K416"/>
  <c r="L416"/>
  <c r="M416"/>
  <c r="N416"/>
  <c r="I417"/>
  <c r="J417"/>
  <c r="K417"/>
  <c r="L417"/>
  <c r="M417"/>
  <c r="N417"/>
  <c r="I420"/>
  <c r="J420"/>
  <c r="K420"/>
  <c r="L420"/>
  <c r="M420"/>
  <c r="N420"/>
  <c r="G421"/>
  <c r="H421"/>
  <c r="H420" s="1"/>
  <c r="G422"/>
  <c r="G418"/>
  <c r="N405"/>
  <c r="M405"/>
  <c r="L405"/>
  <c r="K405"/>
  <c r="J405"/>
  <c r="I405"/>
  <c r="G405"/>
  <c r="N404"/>
  <c r="M404"/>
  <c r="L404"/>
  <c r="K404"/>
  <c r="J404"/>
  <c r="I404"/>
  <c r="N403"/>
  <c r="M403"/>
  <c r="L403"/>
  <c r="K403"/>
  <c r="J403"/>
  <c r="I403"/>
  <c r="N388"/>
  <c r="L388"/>
  <c r="J388"/>
  <c r="I388"/>
  <c r="N327"/>
  <c r="M327"/>
  <c r="L327"/>
  <c r="K327"/>
  <c r="J327"/>
  <c r="I327"/>
  <c r="N334"/>
  <c r="N362" s="1"/>
  <c r="M334"/>
  <c r="M362" s="1"/>
  <c r="L334"/>
  <c r="L362" s="1"/>
  <c r="K334"/>
  <c r="K362" s="1"/>
  <c r="J334"/>
  <c r="J362" s="1"/>
  <c r="I334"/>
  <c r="I362" s="1"/>
  <c r="H334"/>
  <c r="H362" s="1"/>
  <c r="G334"/>
  <c r="G362" s="1"/>
  <c r="H320"/>
  <c r="G320"/>
  <c r="N219"/>
  <c r="M219"/>
  <c r="L219"/>
  <c r="K219"/>
  <c r="J219"/>
  <c r="I219"/>
  <c r="H134"/>
  <c r="G134"/>
  <c r="N86"/>
  <c r="M86"/>
  <c r="L86"/>
  <c r="K86"/>
  <c r="J86"/>
  <c r="I86"/>
  <c r="H94"/>
  <c r="H90"/>
  <c r="G90"/>
  <c r="G86" s="1"/>
  <c r="H82"/>
  <c r="G82"/>
  <c r="N66"/>
  <c r="M66"/>
  <c r="L66"/>
  <c r="K66"/>
  <c r="J66"/>
  <c r="I66"/>
  <c r="N75"/>
  <c r="M75"/>
  <c r="L75"/>
  <c r="K75"/>
  <c r="J75"/>
  <c r="I75"/>
  <c r="N71"/>
  <c r="M71"/>
  <c r="L71"/>
  <c r="K71"/>
  <c r="J71"/>
  <c r="I71"/>
  <c r="N67"/>
  <c r="M67"/>
  <c r="L67"/>
  <c r="K67"/>
  <c r="J67"/>
  <c r="I67"/>
  <c r="H78"/>
  <c r="G78"/>
  <c r="H74"/>
  <c r="G74"/>
  <c r="H70"/>
  <c r="G70"/>
  <c r="N59"/>
  <c r="M59"/>
  <c r="L59"/>
  <c r="K59"/>
  <c r="J59"/>
  <c r="I59"/>
  <c r="N55"/>
  <c r="M55"/>
  <c r="L55"/>
  <c r="K55"/>
  <c r="J55"/>
  <c r="I55"/>
  <c r="N51"/>
  <c r="M51"/>
  <c r="L51"/>
  <c r="K51"/>
  <c r="J51"/>
  <c r="I51"/>
  <c r="H58"/>
  <c r="G58"/>
  <c r="H54"/>
  <c r="G54"/>
  <c r="H45"/>
  <c r="G45"/>
  <c r="H44"/>
  <c r="G44"/>
  <c r="H46"/>
  <c r="G46"/>
  <c r="N43"/>
  <c r="M43"/>
  <c r="L43"/>
  <c r="K43"/>
  <c r="J43"/>
  <c r="I43"/>
  <c r="N50"/>
  <c r="M50"/>
  <c r="L50"/>
  <c r="K50"/>
  <c r="J50"/>
  <c r="I50"/>
  <c r="H42"/>
  <c r="G42"/>
  <c r="H34"/>
  <c r="G34"/>
  <c r="H30"/>
  <c r="G30"/>
  <c r="H26"/>
  <c r="G26"/>
  <c r="N19"/>
  <c r="M19"/>
  <c r="L19"/>
  <c r="K19"/>
  <c r="J19"/>
  <c r="I19"/>
  <c r="H21"/>
  <c r="H20"/>
  <c r="I542" l="1"/>
  <c r="L542"/>
  <c r="J681"/>
  <c r="N681"/>
  <c r="H218"/>
  <c r="H256" s="1"/>
  <c r="G218"/>
  <c r="H50"/>
  <c r="M542"/>
  <c r="H325"/>
  <c r="G325"/>
  <c r="J542"/>
  <c r="H43"/>
  <c r="G235"/>
  <c r="K542"/>
  <c r="I681"/>
  <c r="M681"/>
  <c r="G50"/>
  <c r="G66"/>
  <c r="H235"/>
  <c r="L681"/>
  <c r="H66"/>
  <c r="K681"/>
  <c r="G655"/>
  <c r="M587"/>
  <c r="M659" s="1"/>
  <c r="M652"/>
  <c r="K652"/>
  <c r="N652"/>
  <c r="L655"/>
  <c r="L587" s="1"/>
  <c r="L659" s="1"/>
  <c r="J409"/>
  <c r="N409"/>
  <c r="G43"/>
  <c r="N402"/>
  <c r="J402"/>
  <c r="L402"/>
  <c r="I402"/>
  <c r="K402"/>
  <c r="M402"/>
  <c r="I409"/>
  <c r="G388"/>
  <c r="G409" s="1"/>
  <c r="L409"/>
  <c r="G256"/>
  <c r="G231"/>
  <c r="H231"/>
  <c r="M415"/>
  <c r="K415"/>
  <c r="I415"/>
  <c r="N415"/>
  <c r="L415"/>
  <c r="J415"/>
  <c r="G420"/>
  <c r="J98"/>
  <c r="L98"/>
  <c r="N98"/>
  <c r="I98"/>
  <c r="K98"/>
  <c r="M98"/>
  <c r="H86"/>
  <c r="I587" l="1"/>
  <c r="I659" s="1"/>
  <c r="G587"/>
  <c r="G659" s="1"/>
  <c r="I652"/>
  <c r="L652"/>
  <c r="J655"/>
  <c r="N23"/>
  <c r="M23"/>
  <c r="L23"/>
  <c r="K23"/>
  <c r="J23"/>
  <c r="I23"/>
  <c r="N27"/>
  <c r="M27"/>
  <c r="L27"/>
  <c r="K27"/>
  <c r="J27"/>
  <c r="I27"/>
  <c r="N31"/>
  <c r="M31"/>
  <c r="L31"/>
  <c r="K31"/>
  <c r="J31"/>
  <c r="I31"/>
  <c r="N35"/>
  <c r="M35"/>
  <c r="L35"/>
  <c r="K35"/>
  <c r="J35"/>
  <c r="I35"/>
  <c r="N39"/>
  <c r="M39"/>
  <c r="L39"/>
  <c r="K39"/>
  <c r="J39"/>
  <c r="I39"/>
  <c r="H38"/>
  <c r="H37"/>
  <c r="H36"/>
  <c r="G38"/>
  <c r="G37"/>
  <c r="G36"/>
  <c r="N15"/>
  <c r="M15"/>
  <c r="L15"/>
  <c r="K15"/>
  <c r="J15"/>
  <c r="I15"/>
  <c r="G20"/>
  <c r="G21"/>
  <c r="H22"/>
  <c r="H19" s="1"/>
  <c r="G22"/>
  <c r="H18"/>
  <c r="G18"/>
  <c r="N128"/>
  <c r="M128"/>
  <c r="L128"/>
  <c r="K128"/>
  <c r="J128"/>
  <c r="I128"/>
  <c r="H152"/>
  <c r="G152"/>
  <c r="N146"/>
  <c r="M146"/>
  <c r="L146"/>
  <c r="K146"/>
  <c r="J146"/>
  <c r="I146"/>
  <c r="H151"/>
  <c r="H150"/>
  <c r="H149"/>
  <c r="G151"/>
  <c r="G150"/>
  <c r="G149"/>
  <c r="H148"/>
  <c r="H146" s="1"/>
  <c r="G148"/>
  <c r="H165"/>
  <c r="G165"/>
  <c r="H143"/>
  <c r="G143"/>
  <c r="H655" l="1"/>
  <c r="H587" s="1"/>
  <c r="H659" s="1"/>
  <c r="J587"/>
  <c r="J659" s="1"/>
  <c r="J652"/>
  <c r="H14"/>
  <c r="H98" s="1"/>
  <c r="G14"/>
  <c r="G98" s="1"/>
  <c r="G19"/>
  <c r="G35"/>
  <c r="H35"/>
  <c r="G146"/>
  <c r="H142" l="1"/>
  <c r="H141" s="1"/>
  <c r="G142"/>
  <c r="G141" s="1"/>
  <c r="G140"/>
  <c r="H140"/>
  <c r="H133"/>
  <c r="G133"/>
  <c r="H139"/>
  <c r="G139"/>
  <c r="H138"/>
  <c r="G138"/>
  <c r="H137"/>
  <c r="H132" s="1"/>
  <c r="G137"/>
  <c r="N132"/>
  <c r="M132"/>
  <c r="L132"/>
  <c r="K132"/>
  <c r="J132"/>
  <c r="I132"/>
  <c r="H118"/>
  <c r="G118"/>
  <c r="H107"/>
  <c r="G107"/>
  <c r="H106"/>
  <c r="G106"/>
  <c r="G396"/>
  <c r="G395"/>
  <c r="G394" l="1"/>
  <c r="G132"/>
  <c r="H614"/>
  <c r="H613"/>
  <c r="H618"/>
  <c r="H617"/>
  <c r="H622"/>
  <c r="H621"/>
  <c r="H630"/>
  <c r="H629"/>
  <c r="H634"/>
  <c r="H633"/>
  <c r="H638"/>
  <c r="H637"/>
  <c r="H642"/>
  <c r="H641"/>
  <c r="H646"/>
  <c r="H645"/>
  <c r="H654"/>
  <c r="G654"/>
  <c r="G646"/>
  <c r="G645"/>
  <c r="G642"/>
  <c r="G641"/>
  <c r="G638"/>
  <c r="G637"/>
  <c r="G634"/>
  <c r="G633"/>
  <c r="G630"/>
  <c r="G629"/>
  <c r="G622"/>
  <c r="G621"/>
  <c r="G618"/>
  <c r="G617"/>
  <c r="G614"/>
  <c r="G613"/>
  <c r="H610"/>
  <c r="G610"/>
  <c r="H609"/>
  <c r="G609"/>
  <c r="H606"/>
  <c r="G606"/>
  <c r="H605"/>
  <c r="G605"/>
  <c r="H594"/>
  <c r="H586" s="1"/>
  <c r="H658" s="1"/>
  <c r="H593"/>
  <c r="H588" l="1"/>
  <c r="H604"/>
  <c r="H608"/>
  <c r="G604"/>
  <c r="G608"/>
  <c r="G612"/>
  <c r="G616"/>
  <c r="G620"/>
  <c r="G628"/>
  <c r="G632"/>
  <c r="G636"/>
  <c r="G640"/>
  <c r="G644"/>
  <c r="H644"/>
  <c r="H640"/>
  <c r="H636"/>
  <c r="H632"/>
  <c r="H628"/>
  <c r="H620"/>
  <c r="H616"/>
  <c r="H612"/>
  <c r="H592"/>
  <c r="J656"/>
  <c r="L656"/>
  <c r="I656"/>
  <c r="N656"/>
  <c r="K656"/>
  <c r="M656"/>
  <c r="J584"/>
  <c r="I584"/>
  <c r="K584"/>
  <c r="G594"/>
  <c r="G593"/>
  <c r="G586" l="1"/>
  <c r="G658" s="1"/>
  <c r="G592"/>
  <c r="N584"/>
  <c r="M584"/>
  <c r="L584"/>
  <c r="N85"/>
  <c r="M85"/>
  <c r="L85"/>
  <c r="K85"/>
  <c r="J85"/>
  <c r="I85"/>
  <c r="N84"/>
  <c r="M84"/>
  <c r="L84"/>
  <c r="K84"/>
  <c r="J84"/>
  <c r="I84"/>
  <c r="H93"/>
  <c r="H92"/>
  <c r="G93"/>
  <c r="G92"/>
  <c r="N91"/>
  <c r="M91"/>
  <c r="L91"/>
  <c r="K91"/>
  <c r="J91"/>
  <c r="I91"/>
  <c r="N87"/>
  <c r="M87"/>
  <c r="L87"/>
  <c r="K87"/>
  <c r="J87"/>
  <c r="I87"/>
  <c r="H81"/>
  <c r="G81"/>
  <c r="N79"/>
  <c r="M79"/>
  <c r="L79"/>
  <c r="K79"/>
  <c r="J79"/>
  <c r="I79"/>
  <c r="N65"/>
  <c r="M65"/>
  <c r="L65"/>
  <c r="K65"/>
  <c r="J65"/>
  <c r="I65"/>
  <c r="N64"/>
  <c r="M64"/>
  <c r="L64"/>
  <c r="K64"/>
  <c r="J64"/>
  <c r="I64"/>
  <c r="H80"/>
  <c r="H77"/>
  <c r="H76"/>
  <c r="H73"/>
  <c r="H72"/>
  <c r="G77"/>
  <c r="G76"/>
  <c r="G73"/>
  <c r="G72"/>
  <c r="G69"/>
  <c r="G68"/>
  <c r="H61"/>
  <c r="G61"/>
  <c r="N49"/>
  <c r="M49"/>
  <c r="L49"/>
  <c r="K49"/>
  <c r="J49"/>
  <c r="I49"/>
  <c r="N48"/>
  <c r="M48"/>
  <c r="L48"/>
  <c r="K48"/>
  <c r="J48"/>
  <c r="I48"/>
  <c r="H41"/>
  <c r="H40"/>
  <c r="H33"/>
  <c r="H32"/>
  <c r="H29"/>
  <c r="H28"/>
  <c r="G24"/>
  <c r="G17"/>
  <c r="G16"/>
  <c r="G41"/>
  <c r="G40"/>
  <c r="G33"/>
  <c r="G32"/>
  <c r="G25"/>
  <c r="K63" l="1"/>
  <c r="J63"/>
  <c r="N63"/>
  <c r="I63"/>
  <c r="M63"/>
  <c r="L63"/>
  <c r="G588"/>
  <c r="I97"/>
  <c r="K97"/>
  <c r="M97"/>
  <c r="J97"/>
  <c r="L97"/>
  <c r="N97"/>
  <c r="H27"/>
  <c r="H31"/>
  <c r="H39"/>
  <c r="G67"/>
  <c r="G71"/>
  <c r="G75"/>
  <c r="H71"/>
  <c r="H75"/>
  <c r="G31"/>
  <c r="G39"/>
  <c r="G15"/>
  <c r="G23"/>
  <c r="J96"/>
  <c r="J47"/>
  <c r="L96"/>
  <c r="L47"/>
  <c r="N96"/>
  <c r="N47"/>
  <c r="I96"/>
  <c r="I47"/>
  <c r="K96"/>
  <c r="K47"/>
  <c r="M96"/>
  <c r="M47"/>
  <c r="H79"/>
  <c r="J83"/>
  <c r="N83"/>
  <c r="G65"/>
  <c r="I83"/>
  <c r="K83"/>
  <c r="M83"/>
  <c r="G64"/>
  <c r="G63" s="1"/>
  <c r="L83"/>
  <c r="H91"/>
  <c r="G91"/>
  <c r="N122"/>
  <c r="M122"/>
  <c r="L122"/>
  <c r="K122"/>
  <c r="J122"/>
  <c r="I122"/>
  <c r="N177"/>
  <c r="M177"/>
  <c r="L177"/>
  <c r="K177"/>
  <c r="J177"/>
  <c r="I177"/>
  <c r="N193"/>
  <c r="K193"/>
  <c r="N171"/>
  <c r="M171"/>
  <c r="L171"/>
  <c r="K171"/>
  <c r="J171"/>
  <c r="I171"/>
  <c r="H105"/>
  <c r="H112"/>
  <c r="H113"/>
  <c r="H116"/>
  <c r="H117"/>
  <c r="H123"/>
  <c r="H125"/>
  <c r="H103" s="1"/>
  <c r="H212" s="1"/>
  <c r="H157"/>
  <c r="H158"/>
  <c r="H161"/>
  <c r="H162"/>
  <c r="H172"/>
  <c r="H168" s="1"/>
  <c r="H173"/>
  <c r="H169" s="1"/>
  <c r="H182"/>
  <c r="H183"/>
  <c r="H187"/>
  <c r="H191"/>
  <c r="H198"/>
  <c r="H199"/>
  <c r="H202"/>
  <c r="H203"/>
  <c r="H206"/>
  <c r="H207"/>
  <c r="G105"/>
  <c r="G112"/>
  <c r="G113"/>
  <c r="G116"/>
  <c r="G115" s="1"/>
  <c r="G117"/>
  <c r="G123"/>
  <c r="G125"/>
  <c r="G103" s="1"/>
  <c r="G212" s="1"/>
  <c r="G157"/>
  <c r="G158"/>
  <c r="G161"/>
  <c r="G162"/>
  <c r="G172"/>
  <c r="G168" s="1"/>
  <c r="G173"/>
  <c r="G169" s="1"/>
  <c r="G182"/>
  <c r="G183"/>
  <c r="G186"/>
  <c r="G187"/>
  <c r="G190"/>
  <c r="G191"/>
  <c r="G198"/>
  <c r="G202"/>
  <c r="G206"/>
  <c r="G207"/>
  <c r="N168"/>
  <c r="N210" s="1"/>
  <c r="M168"/>
  <c r="L168"/>
  <c r="L210" s="1"/>
  <c r="K168"/>
  <c r="K210" s="1"/>
  <c r="J168"/>
  <c r="J210" s="1"/>
  <c r="H115" l="1"/>
  <c r="G102"/>
  <c r="H102"/>
  <c r="M167"/>
  <c r="M210"/>
  <c r="G194"/>
  <c r="G178"/>
  <c r="G129"/>
  <c r="H195"/>
  <c r="H179"/>
  <c r="H130"/>
  <c r="G179"/>
  <c r="G130"/>
  <c r="H194"/>
  <c r="H129"/>
  <c r="H128" s="1"/>
  <c r="H104"/>
  <c r="H101"/>
  <c r="G104"/>
  <c r="G101"/>
  <c r="G205"/>
  <c r="G111"/>
  <c r="J193"/>
  <c r="L193"/>
  <c r="H205"/>
  <c r="J167"/>
  <c r="L167"/>
  <c r="N167"/>
  <c r="G189"/>
  <c r="G185"/>
  <c r="G181"/>
  <c r="G167"/>
  <c r="G160"/>
  <c r="G156"/>
  <c r="K167"/>
  <c r="H201"/>
  <c r="H197"/>
  <c r="H181"/>
  <c r="H167"/>
  <c r="H160"/>
  <c r="H156"/>
  <c r="H111"/>
  <c r="K95"/>
  <c r="I95"/>
  <c r="L95"/>
  <c r="N95"/>
  <c r="G171"/>
  <c r="H171"/>
  <c r="J95"/>
  <c r="G122"/>
  <c r="M95"/>
  <c r="H122"/>
  <c r="L209"/>
  <c r="N565"/>
  <c r="M565"/>
  <c r="L565"/>
  <c r="K565"/>
  <c r="J565"/>
  <c r="I565"/>
  <c r="N564"/>
  <c r="M564"/>
  <c r="L564"/>
  <c r="K564"/>
  <c r="J564"/>
  <c r="I564"/>
  <c r="N549"/>
  <c r="N581" s="1"/>
  <c r="M549"/>
  <c r="M581" s="1"/>
  <c r="L549"/>
  <c r="L581" s="1"/>
  <c r="K549"/>
  <c r="K581" s="1"/>
  <c r="J549"/>
  <c r="J581" s="1"/>
  <c r="I549"/>
  <c r="I581" s="1"/>
  <c r="N548"/>
  <c r="N580" s="1"/>
  <c r="M548"/>
  <c r="M580" s="1"/>
  <c r="L548"/>
  <c r="L580" s="1"/>
  <c r="K548"/>
  <c r="K580" s="1"/>
  <c r="J548"/>
  <c r="J580" s="1"/>
  <c r="I548"/>
  <c r="I580" s="1"/>
  <c r="H552"/>
  <c r="H553"/>
  <c r="H556"/>
  <c r="H557"/>
  <c r="H560"/>
  <c r="H561"/>
  <c r="H568"/>
  <c r="H569"/>
  <c r="H572"/>
  <c r="H573"/>
  <c r="H576"/>
  <c r="H577"/>
  <c r="G577"/>
  <c r="G576"/>
  <c r="G573"/>
  <c r="G572"/>
  <c r="G569"/>
  <c r="G568"/>
  <c r="G561"/>
  <c r="G560"/>
  <c r="G557"/>
  <c r="G556"/>
  <c r="G553"/>
  <c r="G552"/>
  <c r="H503"/>
  <c r="G503"/>
  <c r="G210" l="1"/>
  <c r="H211"/>
  <c r="H575"/>
  <c r="H571"/>
  <c r="H567"/>
  <c r="H559"/>
  <c r="H555"/>
  <c r="H551"/>
  <c r="G100"/>
  <c r="G128"/>
  <c r="H193"/>
  <c r="H100"/>
  <c r="G177"/>
  <c r="G551"/>
  <c r="G555"/>
  <c r="N209"/>
  <c r="J209"/>
  <c r="G559"/>
  <c r="G567"/>
  <c r="G571"/>
  <c r="G575"/>
  <c r="J547"/>
  <c r="L547"/>
  <c r="N547"/>
  <c r="I547"/>
  <c r="K547"/>
  <c r="M547"/>
  <c r="G565"/>
  <c r="G548"/>
  <c r="G564"/>
  <c r="G549"/>
  <c r="H564"/>
  <c r="H548"/>
  <c r="H565"/>
  <c r="H549"/>
  <c r="H507"/>
  <c r="H357"/>
  <c r="G357"/>
  <c r="H353"/>
  <c r="G353"/>
  <c r="H341"/>
  <c r="G341"/>
  <c r="H337"/>
  <c r="G337"/>
  <c r="G581" l="1"/>
  <c r="H547"/>
  <c r="H581"/>
  <c r="H580"/>
  <c r="G547"/>
  <c r="G580"/>
  <c r="N426"/>
  <c r="N490" s="1"/>
  <c r="M426"/>
  <c r="M490" s="1"/>
  <c r="L426"/>
  <c r="L490" s="1"/>
  <c r="K426"/>
  <c r="K490" s="1"/>
  <c r="J426"/>
  <c r="J490" s="1"/>
  <c r="I426"/>
  <c r="I490" s="1"/>
  <c r="N425"/>
  <c r="M425"/>
  <c r="L425"/>
  <c r="K425"/>
  <c r="J425"/>
  <c r="I425"/>
  <c r="H486"/>
  <c r="G486"/>
  <c r="H482"/>
  <c r="G482"/>
  <c r="H478"/>
  <c r="G478"/>
  <c r="H474"/>
  <c r="G474"/>
  <c r="H470"/>
  <c r="G470"/>
  <c r="H466"/>
  <c r="G466"/>
  <c r="H462"/>
  <c r="G462"/>
  <c r="H458"/>
  <c r="G458"/>
  <c r="H454"/>
  <c r="G454"/>
  <c r="H450"/>
  <c r="G450"/>
  <c r="H446"/>
  <c r="G446"/>
  <c r="H442"/>
  <c r="H438"/>
  <c r="G438"/>
  <c r="H434"/>
  <c r="G434"/>
  <c r="H430"/>
  <c r="H473"/>
  <c r="G485"/>
  <c r="G484" s="1"/>
  <c r="G481"/>
  <c r="G477"/>
  <c r="G476" s="1"/>
  <c r="G473"/>
  <c r="G469"/>
  <c r="G468" s="1"/>
  <c r="G465"/>
  <c r="G461"/>
  <c r="G460" s="1"/>
  <c r="G457"/>
  <c r="G453"/>
  <c r="G452" s="1"/>
  <c r="G449"/>
  <c r="G441"/>
  <c r="G440" s="1"/>
  <c r="G437"/>
  <c r="G436" s="1"/>
  <c r="G433"/>
  <c r="G430"/>
  <c r="N499"/>
  <c r="N523" s="1"/>
  <c r="M499"/>
  <c r="M523" s="1"/>
  <c r="L499"/>
  <c r="L523" s="1"/>
  <c r="K499"/>
  <c r="K523" s="1"/>
  <c r="J499"/>
  <c r="J523" s="1"/>
  <c r="I499"/>
  <c r="I523" s="1"/>
  <c r="N498"/>
  <c r="M498"/>
  <c r="L498"/>
  <c r="K498"/>
  <c r="J498"/>
  <c r="I498"/>
  <c r="H506"/>
  <c r="H505" s="1"/>
  <c r="H511"/>
  <c r="H515"/>
  <c r="H519"/>
  <c r="G519"/>
  <c r="G515"/>
  <c r="G511"/>
  <c r="G507"/>
  <c r="G495"/>
  <c r="H528"/>
  <c r="H532"/>
  <c r="H536"/>
  <c r="G540"/>
  <c r="G536"/>
  <c r="G528"/>
  <c r="G532"/>
  <c r="G531"/>
  <c r="G679"/>
  <c r="G678"/>
  <c r="G675"/>
  <c r="G674"/>
  <c r="G671"/>
  <c r="G670"/>
  <c r="G667"/>
  <c r="G666"/>
  <c r="G663"/>
  <c r="H662"/>
  <c r="H663"/>
  <c r="H667"/>
  <c r="H671"/>
  <c r="H674"/>
  <c r="H675"/>
  <c r="N698"/>
  <c r="N706" s="1"/>
  <c r="M698"/>
  <c r="M706" s="1"/>
  <c r="L698"/>
  <c r="L706" s="1"/>
  <c r="K698"/>
  <c r="K706" s="1"/>
  <c r="J698"/>
  <c r="J706" s="1"/>
  <c r="I698"/>
  <c r="I706" s="1"/>
  <c r="N702"/>
  <c r="M702"/>
  <c r="L702"/>
  <c r="K702"/>
  <c r="J702"/>
  <c r="I702"/>
  <c r="N694"/>
  <c r="M694"/>
  <c r="L694"/>
  <c r="K694"/>
  <c r="J694"/>
  <c r="I694"/>
  <c r="N690"/>
  <c r="M690"/>
  <c r="L690"/>
  <c r="K690"/>
  <c r="J690"/>
  <c r="I690"/>
  <c r="N686"/>
  <c r="M686"/>
  <c r="L686"/>
  <c r="K686"/>
  <c r="J686"/>
  <c r="I686"/>
  <c r="N717"/>
  <c r="M717"/>
  <c r="L717"/>
  <c r="K717"/>
  <c r="J717"/>
  <c r="I717"/>
  <c r="N716"/>
  <c r="M716"/>
  <c r="L716"/>
  <c r="K716"/>
  <c r="J716"/>
  <c r="I716"/>
  <c r="G713"/>
  <c r="G717" s="1"/>
  <c r="G700"/>
  <c r="G696"/>
  <c r="G695"/>
  <c r="G692"/>
  <c r="G691"/>
  <c r="G688"/>
  <c r="H687"/>
  <c r="H688"/>
  <c r="H692"/>
  <c r="H695"/>
  <c r="H696"/>
  <c r="H704"/>
  <c r="H713"/>
  <c r="H717" s="1"/>
  <c r="G712"/>
  <c r="G704"/>
  <c r="H400"/>
  <c r="H413"/>
  <c r="H417" s="1"/>
  <c r="G413"/>
  <c r="G417" s="1"/>
  <c r="G400"/>
  <c r="G399"/>
  <c r="G392"/>
  <c r="G391"/>
  <c r="N386"/>
  <c r="M386"/>
  <c r="M388" s="1"/>
  <c r="M409" s="1"/>
  <c r="L386"/>
  <c r="K386"/>
  <c r="K388" s="1"/>
  <c r="K409" s="1"/>
  <c r="J386"/>
  <c r="I386"/>
  <c r="H375"/>
  <c r="H374"/>
  <c r="H367"/>
  <c r="G375"/>
  <c r="G371" s="1"/>
  <c r="G374"/>
  <c r="G367"/>
  <c r="G366"/>
  <c r="N333"/>
  <c r="N361" s="1"/>
  <c r="M333"/>
  <c r="M361" s="1"/>
  <c r="L333"/>
  <c r="L361" s="1"/>
  <c r="K333"/>
  <c r="K361" s="1"/>
  <c r="J333"/>
  <c r="J361" s="1"/>
  <c r="I333"/>
  <c r="I361" s="1"/>
  <c r="N332"/>
  <c r="M332"/>
  <c r="L332"/>
  <c r="K332"/>
  <c r="J332"/>
  <c r="I332"/>
  <c r="H356"/>
  <c r="H355" s="1"/>
  <c r="H352"/>
  <c r="H351" s="1"/>
  <c r="H349"/>
  <c r="H345"/>
  <c r="G356"/>
  <c r="G355" s="1"/>
  <c r="G352"/>
  <c r="G351" s="1"/>
  <c r="G349"/>
  <c r="G340"/>
  <c r="G339" s="1"/>
  <c r="H329"/>
  <c r="G329"/>
  <c r="N318"/>
  <c r="M318"/>
  <c r="L318"/>
  <c r="K318"/>
  <c r="J318"/>
  <c r="I318"/>
  <c r="N298"/>
  <c r="M298"/>
  <c r="L298"/>
  <c r="K298"/>
  <c r="J298"/>
  <c r="I298"/>
  <c r="N280"/>
  <c r="M280"/>
  <c r="L280"/>
  <c r="K280"/>
  <c r="J280"/>
  <c r="I280"/>
  <c r="N260"/>
  <c r="N324" s="1"/>
  <c r="M260"/>
  <c r="L260"/>
  <c r="K260"/>
  <c r="J260"/>
  <c r="J324" s="1"/>
  <c r="I260"/>
  <c r="N279"/>
  <c r="N278" s="1"/>
  <c r="M279"/>
  <c r="M278" s="1"/>
  <c r="L279"/>
  <c r="L278" s="1"/>
  <c r="K279"/>
  <c r="K278" s="1"/>
  <c r="J279"/>
  <c r="J278" s="1"/>
  <c r="I279"/>
  <c r="I278" s="1"/>
  <c r="N259"/>
  <c r="M259"/>
  <c r="L259"/>
  <c r="K259"/>
  <c r="J259"/>
  <c r="I259"/>
  <c r="G284"/>
  <c r="H287"/>
  <c r="H288"/>
  <c r="H291"/>
  <c r="H292"/>
  <c r="H295"/>
  <c r="H296"/>
  <c r="H303"/>
  <c r="H304"/>
  <c r="H319"/>
  <c r="H316"/>
  <c r="H315"/>
  <c r="H312"/>
  <c r="G319"/>
  <c r="G316"/>
  <c r="G315"/>
  <c r="G312"/>
  <c r="G311"/>
  <c r="G308"/>
  <c r="G307"/>
  <c r="G304"/>
  <c r="G303"/>
  <c r="G288"/>
  <c r="G287"/>
  <c r="G283"/>
  <c r="G282" s="1"/>
  <c r="G276"/>
  <c r="G275"/>
  <c r="G272"/>
  <c r="G271"/>
  <c r="G268"/>
  <c r="G267"/>
  <c r="G264"/>
  <c r="G263"/>
  <c r="N249"/>
  <c r="M249"/>
  <c r="L249"/>
  <c r="K249"/>
  <c r="J249"/>
  <c r="I249"/>
  <c r="N243"/>
  <c r="M243"/>
  <c r="L243"/>
  <c r="K243"/>
  <c r="J243"/>
  <c r="I243"/>
  <c r="N239"/>
  <c r="M239"/>
  <c r="L239"/>
  <c r="K239"/>
  <c r="J239"/>
  <c r="I239"/>
  <c r="N255"/>
  <c r="M255"/>
  <c r="L255"/>
  <c r="K255"/>
  <c r="J255"/>
  <c r="I255"/>
  <c r="N227"/>
  <c r="M227"/>
  <c r="L227"/>
  <c r="K227"/>
  <c r="J227"/>
  <c r="I227"/>
  <c r="N223"/>
  <c r="M223"/>
  <c r="L223"/>
  <c r="K223"/>
  <c r="J223"/>
  <c r="I223"/>
  <c r="H251"/>
  <c r="H250"/>
  <c r="H245"/>
  <c r="H244"/>
  <c r="H241"/>
  <c r="H240"/>
  <c r="H229"/>
  <c r="H228"/>
  <c r="H225"/>
  <c r="H224"/>
  <c r="H221"/>
  <c r="H220"/>
  <c r="G251"/>
  <c r="G250"/>
  <c r="G245"/>
  <c r="G244"/>
  <c r="G241"/>
  <c r="G240"/>
  <c r="G228"/>
  <c r="G225"/>
  <c r="G224"/>
  <c r="G221"/>
  <c r="G220"/>
  <c r="G229"/>
  <c r="H308"/>
  <c r="G296"/>
  <c r="G292"/>
  <c r="H284"/>
  <c r="H276"/>
  <c r="H272"/>
  <c r="H268"/>
  <c r="H264"/>
  <c r="H540"/>
  <c r="H89"/>
  <c r="H85" s="1"/>
  <c r="G89"/>
  <c r="G85" s="1"/>
  <c r="H712"/>
  <c r="H703"/>
  <c r="G703"/>
  <c r="H699"/>
  <c r="H698" s="1"/>
  <c r="G699"/>
  <c r="H691"/>
  <c r="G687"/>
  <c r="H678"/>
  <c r="H677" s="1"/>
  <c r="H670"/>
  <c r="H666"/>
  <c r="H665" s="1"/>
  <c r="G662"/>
  <c r="H539"/>
  <c r="G539"/>
  <c r="H535"/>
  <c r="G535"/>
  <c r="H531"/>
  <c r="H530" s="1"/>
  <c r="H527"/>
  <c r="G527"/>
  <c r="G526" s="1"/>
  <c r="H518"/>
  <c r="G518"/>
  <c r="G517" s="1"/>
  <c r="H514"/>
  <c r="G514"/>
  <c r="H510"/>
  <c r="G510"/>
  <c r="G509" s="1"/>
  <c r="G506"/>
  <c r="H502"/>
  <c r="H501" s="1"/>
  <c r="G502"/>
  <c r="G501" s="1"/>
  <c r="H494"/>
  <c r="H493" s="1"/>
  <c r="G494"/>
  <c r="H485"/>
  <c r="H481"/>
  <c r="H477"/>
  <c r="H469"/>
  <c r="H465"/>
  <c r="H461"/>
  <c r="H457"/>
  <c r="H453"/>
  <c r="H449"/>
  <c r="H445"/>
  <c r="G445"/>
  <c r="G444" s="1"/>
  <c r="H437"/>
  <c r="H441"/>
  <c r="H433"/>
  <c r="H429"/>
  <c r="H428" s="1"/>
  <c r="G429"/>
  <c r="H412"/>
  <c r="G412"/>
  <c r="H391"/>
  <c r="H390" s="1"/>
  <c r="H366"/>
  <c r="H348"/>
  <c r="H347" s="1"/>
  <c r="G348"/>
  <c r="H344"/>
  <c r="H340"/>
  <c r="H339" s="1"/>
  <c r="H336"/>
  <c r="H335" s="1"/>
  <c r="G336"/>
  <c r="G335" s="1"/>
  <c r="H328"/>
  <c r="G328"/>
  <c r="H311"/>
  <c r="H310" s="1"/>
  <c r="H307"/>
  <c r="G295"/>
  <c r="G294" s="1"/>
  <c r="G291"/>
  <c r="H283"/>
  <c r="H282" s="1"/>
  <c r="H275"/>
  <c r="H271"/>
  <c r="H270" s="1"/>
  <c r="H267"/>
  <c r="H263"/>
  <c r="H262" s="1"/>
  <c r="H190"/>
  <c r="H189" s="1"/>
  <c r="H186"/>
  <c r="H88"/>
  <c r="G88"/>
  <c r="G80"/>
  <c r="G79" s="1"/>
  <c r="H69"/>
  <c r="H65" s="1"/>
  <c r="H68"/>
  <c r="H60"/>
  <c r="H59" s="1"/>
  <c r="G60"/>
  <c r="G59" s="1"/>
  <c r="H57"/>
  <c r="G57"/>
  <c r="H56"/>
  <c r="G56"/>
  <c r="H53"/>
  <c r="H49" s="1"/>
  <c r="G53"/>
  <c r="G49" s="1"/>
  <c r="H52"/>
  <c r="G52"/>
  <c r="H17"/>
  <c r="G29"/>
  <c r="G13" s="1"/>
  <c r="G28"/>
  <c r="G12" s="1"/>
  <c r="H25"/>
  <c r="H24"/>
  <c r="H16"/>
  <c r="I168"/>
  <c r="I210" s="1"/>
  <c r="M203"/>
  <c r="I203"/>
  <c r="I201" s="1"/>
  <c r="H538" l="1"/>
  <c r="I324"/>
  <c r="M324"/>
  <c r="H216"/>
  <c r="L324"/>
  <c r="L322" s="1"/>
  <c r="G387"/>
  <c r="G408" s="1"/>
  <c r="I258"/>
  <c r="I323"/>
  <c r="M258"/>
  <c r="M323"/>
  <c r="M322" s="1"/>
  <c r="L258"/>
  <c r="L323"/>
  <c r="G280"/>
  <c r="J258"/>
  <c r="J323"/>
  <c r="N258"/>
  <c r="N323"/>
  <c r="K323"/>
  <c r="K324"/>
  <c r="G216"/>
  <c r="H217"/>
  <c r="H255" s="1"/>
  <c r="G404"/>
  <c r="H299"/>
  <c r="G428"/>
  <c r="H452"/>
  <c r="H468"/>
  <c r="G505"/>
  <c r="H526"/>
  <c r="H669"/>
  <c r="H300"/>
  <c r="H51"/>
  <c r="H55"/>
  <c r="G683"/>
  <c r="H472"/>
  <c r="G51"/>
  <c r="G55"/>
  <c r="H444"/>
  <c r="H460"/>
  <c r="H480"/>
  <c r="H509"/>
  <c r="H517"/>
  <c r="G534"/>
  <c r="G707"/>
  <c r="G702"/>
  <c r="G347"/>
  <c r="H440"/>
  <c r="H448"/>
  <c r="H456"/>
  <c r="H464"/>
  <c r="H476"/>
  <c r="H484"/>
  <c r="G513"/>
  <c r="H534"/>
  <c r="G286"/>
  <c r="G302"/>
  <c r="G306"/>
  <c r="G310"/>
  <c r="G314"/>
  <c r="H314"/>
  <c r="G665"/>
  <c r="G669"/>
  <c r="G673"/>
  <c r="G677"/>
  <c r="G530"/>
  <c r="G432"/>
  <c r="H343"/>
  <c r="H432"/>
  <c r="H436"/>
  <c r="G493"/>
  <c r="H513"/>
  <c r="G538"/>
  <c r="G448"/>
  <c r="G456"/>
  <c r="G464"/>
  <c r="G472"/>
  <c r="G480"/>
  <c r="H178"/>
  <c r="H210" s="1"/>
  <c r="H302"/>
  <c r="H673"/>
  <c r="H13"/>
  <c r="H97" s="1"/>
  <c r="H12"/>
  <c r="H185"/>
  <c r="I167"/>
  <c r="H661"/>
  <c r="M201"/>
  <c r="M199" s="1"/>
  <c r="M195" s="1"/>
  <c r="M211" s="1"/>
  <c r="L563"/>
  <c r="L582"/>
  <c r="I563"/>
  <c r="I582"/>
  <c r="M563"/>
  <c r="M582"/>
  <c r="M579" s="1"/>
  <c r="J563"/>
  <c r="J582"/>
  <c r="N563"/>
  <c r="N582"/>
  <c r="K563"/>
  <c r="K582"/>
  <c r="K579" s="1"/>
  <c r="H365"/>
  <c r="H398"/>
  <c r="H405"/>
  <c r="H409" s="1"/>
  <c r="H416"/>
  <c r="H415" s="1"/>
  <c r="H411"/>
  <c r="H294"/>
  <c r="I360"/>
  <c r="I359" s="1"/>
  <c r="I331"/>
  <c r="K360"/>
  <c r="K359" s="1"/>
  <c r="K331"/>
  <c r="M360"/>
  <c r="M359" s="1"/>
  <c r="M331"/>
  <c r="G365"/>
  <c r="G373"/>
  <c r="G370"/>
  <c r="G369" s="1"/>
  <c r="H371"/>
  <c r="H387" s="1"/>
  <c r="G716"/>
  <c r="G715" s="1"/>
  <c r="G711"/>
  <c r="J715"/>
  <c r="L715"/>
  <c r="N715"/>
  <c r="J522"/>
  <c r="J521" s="1"/>
  <c r="J497"/>
  <c r="L522"/>
  <c r="L521" s="1"/>
  <c r="L497"/>
  <c r="N522"/>
  <c r="N521" s="1"/>
  <c r="N497"/>
  <c r="I489"/>
  <c r="I488" s="1"/>
  <c r="I424"/>
  <c r="K489"/>
  <c r="K488" s="1"/>
  <c r="K424"/>
  <c r="M489"/>
  <c r="M488" s="1"/>
  <c r="M424"/>
  <c r="G416"/>
  <c r="G415" s="1"/>
  <c r="G411"/>
  <c r="G682"/>
  <c r="G681" s="1"/>
  <c r="G661"/>
  <c r="H716"/>
  <c r="H715" s="1"/>
  <c r="H711"/>
  <c r="J360"/>
  <c r="J359" s="1"/>
  <c r="J331"/>
  <c r="L360"/>
  <c r="L359" s="1"/>
  <c r="L331"/>
  <c r="N360"/>
  <c r="N359" s="1"/>
  <c r="N331"/>
  <c r="H373"/>
  <c r="H370"/>
  <c r="H386" s="1"/>
  <c r="G403"/>
  <c r="G390"/>
  <c r="G398"/>
  <c r="I715"/>
  <c r="K715"/>
  <c r="M715"/>
  <c r="I522"/>
  <c r="I521" s="1"/>
  <c r="I497"/>
  <c r="K522"/>
  <c r="K521" s="1"/>
  <c r="K497"/>
  <c r="M522"/>
  <c r="M521" s="1"/>
  <c r="M497"/>
  <c r="J489"/>
  <c r="J488" s="1"/>
  <c r="J424"/>
  <c r="L489"/>
  <c r="L488" s="1"/>
  <c r="L424"/>
  <c r="N489"/>
  <c r="N488" s="1"/>
  <c r="N424"/>
  <c r="J387"/>
  <c r="J408" s="1"/>
  <c r="J369"/>
  <c r="L387"/>
  <c r="L408" s="1"/>
  <c r="L721" s="1"/>
  <c r="L369"/>
  <c r="N387"/>
  <c r="N408" s="1"/>
  <c r="N369"/>
  <c r="I387"/>
  <c r="I408" s="1"/>
  <c r="I369"/>
  <c r="K387"/>
  <c r="K408" s="1"/>
  <c r="K369"/>
  <c r="M387"/>
  <c r="M408" s="1"/>
  <c r="M369"/>
  <c r="H290"/>
  <c r="G97"/>
  <c r="H266"/>
  <c r="H274"/>
  <c r="G290"/>
  <c r="H306"/>
  <c r="H543"/>
  <c r="G217"/>
  <c r="G255" s="1"/>
  <c r="G262"/>
  <c r="G266"/>
  <c r="G270"/>
  <c r="G274"/>
  <c r="H286"/>
  <c r="K258"/>
  <c r="H707"/>
  <c r="H683"/>
  <c r="H708"/>
  <c r="G708"/>
  <c r="G706" s="1"/>
  <c r="H682"/>
  <c r="G544"/>
  <c r="H327"/>
  <c r="G543"/>
  <c r="I407"/>
  <c r="K407"/>
  <c r="M407"/>
  <c r="H544"/>
  <c r="G327"/>
  <c r="J407"/>
  <c r="L407"/>
  <c r="N407"/>
  <c r="I322"/>
  <c r="J322"/>
  <c r="H67"/>
  <c r="H219"/>
  <c r="G219"/>
  <c r="J215"/>
  <c r="J254"/>
  <c r="J253" s="1"/>
  <c r="L215"/>
  <c r="L254"/>
  <c r="L253" s="1"/>
  <c r="N215"/>
  <c r="N254"/>
  <c r="N253" s="1"/>
  <c r="I215"/>
  <c r="I254"/>
  <c r="I253" s="1"/>
  <c r="K215"/>
  <c r="K254"/>
  <c r="K253" s="1"/>
  <c r="M215"/>
  <c r="M254"/>
  <c r="M253" s="1"/>
  <c r="H23"/>
  <c r="G27"/>
  <c r="H15"/>
  <c r="G260"/>
  <c r="G279"/>
  <c r="G426"/>
  <c r="G490" s="1"/>
  <c r="G686"/>
  <c r="H280"/>
  <c r="G259"/>
  <c r="G300"/>
  <c r="G332"/>
  <c r="H702"/>
  <c r="H259"/>
  <c r="G425"/>
  <c r="H425"/>
  <c r="H333"/>
  <c r="H361" s="1"/>
  <c r="H694"/>
  <c r="H279"/>
  <c r="H332"/>
  <c r="G698"/>
  <c r="G249"/>
  <c r="H239"/>
  <c r="G318"/>
  <c r="G333"/>
  <c r="G361" s="1"/>
  <c r="G498"/>
  <c r="H260"/>
  <c r="G243"/>
  <c r="H227"/>
  <c r="H243"/>
  <c r="G48"/>
  <c r="G47" s="1"/>
  <c r="G299"/>
  <c r="H426"/>
  <c r="H490" s="1"/>
  <c r="H64"/>
  <c r="H63" s="1"/>
  <c r="H87"/>
  <c r="H84"/>
  <c r="H83" s="1"/>
  <c r="G11"/>
  <c r="H48"/>
  <c r="H47" s="1"/>
  <c r="G84"/>
  <c r="G83" s="1"/>
  <c r="G87"/>
  <c r="G223"/>
  <c r="H498"/>
  <c r="H318"/>
  <c r="G694"/>
  <c r="K209"/>
  <c r="G227"/>
  <c r="G203"/>
  <c r="G201" s="1"/>
  <c r="I199"/>
  <c r="G239"/>
  <c r="H223"/>
  <c r="H249"/>
  <c r="H686"/>
  <c r="G690"/>
  <c r="H690"/>
  <c r="G499"/>
  <c r="G523" s="1"/>
  <c r="H499"/>
  <c r="H523" s="1"/>
  <c r="H323" l="1"/>
  <c r="H324"/>
  <c r="K322"/>
  <c r="G324"/>
  <c r="L406"/>
  <c r="M406"/>
  <c r="G323"/>
  <c r="J721"/>
  <c r="G298"/>
  <c r="H177"/>
  <c r="K721"/>
  <c r="G402"/>
  <c r="I406"/>
  <c r="N721"/>
  <c r="K722"/>
  <c r="N579"/>
  <c r="N722"/>
  <c r="L579"/>
  <c r="L722"/>
  <c r="N322"/>
  <c r="M722"/>
  <c r="J579"/>
  <c r="J722"/>
  <c r="I579"/>
  <c r="I722"/>
  <c r="M721"/>
  <c r="N406"/>
  <c r="J406"/>
  <c r="N385"/>
  <c r="L385"/>
  <c r="J385"/>
  <c r="H542"/>
  <c r="K406"/>
  <c r="M385"/>
  <c r="K385"/>
  <c r="I385"/>
  <c r="H403"/>
  <c r="H407" s="1"/>
  <c r="I197"/>
  <c r="I195"/>
  <c r="I211" s="1"/>
  <c r="H278"/>
  <c r="H11"/>
  <c r="H385"/>
  <c r="G542"/>
  <c r="M197"/>
  <c r="H563"/>
  <c r="H582"/>
  <c r="H579" s="1"/>
  <c r="G522"/>
  <c r="G521" s="1"/>
  <c r="G497"/>
  <c r="H360"/>
  <c r="H359" s="1"/>
  <c r="H331"/>
  <c r="H489"/>
  <c r="H488" s="1"/>
  <c r="H424"/>
  <c r="G360"/>
  <c r="G359" s="1"/>
  <c r="G331"/>
  <c r="H522"/>
  <c r="H521" s="1"/>
  <c r="H497"/>
  <c r="G489"/>
  <c r="G488" s="1"/>
  <c r="G424"/>
  <c r="H681"/>
  <c r="H369"/>
  <c r="G386"/>
  <c r="G258"/>
  <c r="H298"/>
  <c r="H258"/>
  <c r="G278"/>
  <c r="H706"/>
  <c r="H404"/>
  <c r="H408" s="1"/>
  <c r="H215"/>
  <c r="H254"/>
  <c r="H253" s="1"/>
  <c r="G215"/>
  <c r="G254"/>
  <c r="G253" s="1"/>
  <c r="H96"/>
  <c r="H95" s="1"/>
  <c r="N720"/>
  <c r="K720"/>
  <c r="L720"/>
  <c r="J720"/>
  <c r="G96"/>
  <c r="G95" s="1"/>
  <c r="H209"/>
  <c r="G199"/>
  <c r="H721" l="1"/>
  <c r="L719"/>
  <c r="H722"/>
  <c r="I720"/>
  <c r="I721"/>
  <c r="H394"/>
  <c r="G197"/>
  <c r="G195"/>
  <c r="G211" s="1"/>
  <c r="G721" s="1"/>
  <c r="I193"/>
  <c r="M193"/>
  <c r="G407"/>
  <c r="G406" s="1"/>
  <c r="G385"/>
  <c r="H402"/>
  <c r="H406"/>
  <c r="G322"/>
  <c r="H322"/>
  <c r="N719"/>
  <c r="K719"/>
  <c r="J719"/>
  <c r="I209"/>
  <c r="G193" l="1"/>
  <c r="M209"/>
  <c r="I719"/>
  <c r="G209" l="1"/>
  <c r="H653"/>
  <c r="H585" s="1"/>
  <c r="H657" l="1"/>
  <c r="H656" s="1"/>
  <c r="H584"/>
  <c r="H652"/>
  <c r="H720" l="1"/>
  <c r="H719" s="1"/>
  <c r="M720"/>
  <c r="M719" s="1"/>
  <c r="G653"/>
  <c r="G585" s="1"/>
  <c r="G657" l="1"/>
  <c r="G656" s="1"/>
  <c r="G584"/>
  <c r="G652"/>
  <c r="G720"/>
  <c r="G563" l="1"/>
  <c r="G582"/>
  <c r="G722" s="1"/>
  <c r="G719" l="1"/>
  <c r="G579"/>
</calcChain>
</file>

<file path=xl/sharedStrings.xml><?xml version="1.0" encoding="utf-8"?>
<sst xmlns="http://schemas.openxmlformats.org/spreadsheetml/2006/main" count="1054" uniqueCount="682">
  <si>
    <t>Разработка программы «Комплексное развитие систем коммунальной инфраструктуры муниципальных образований Краснодарского края на основе документов территориального планирования на 2011-2013 годы»</t>
  </si>
  <si>
    <t>Гулькевичское городское поселение</t>
  </si>
  <si>
    <t>Венцы-Заря сельское поселение</t>
  </si>
  <si>
    <r>
      <t>9.</t>
    </r>
    <r>
      <rPr>
        <b/>
        <sz val="7"/>
        <rFont val="Times New Roman"/>
        <family val="1"/>
        <charset val="204"/>
      </rPr>
      <t xml:space="preserve">     </t>
    </r>
    <r>
      <rPr>
        <b/>
        <sz val="14"/>
        <rFont val="Times New Roman"/>
        <family val="1"/>
        <charset val="204"/>
      </rPr>
      <t>Развитие экономики</t>
    </r>
  </si>
  <si>
    <t>9.1.</t>
  </si>
  <si>
    <t>Развитие малого и среднего предпринимательства</t>
  </si>
  <si>
    <t>9.2.</t>
  </si>
  <si>
    <t>Инвестиционное развитие</t>
  </si>
  <si>
    <t>9.2.1.</t>
  </si>
  <si>
    <t>9.2.2.</t>
  </si>
  <si>
    <t>9.2.3.</t>
  </si>
  <si>
    <t>9.2.4.</t>
  </si>
  <si>
    <t>9.3.</t>
  </si>
  <si>
    <t>Создание и развитие сети МФЦ</t>
  </si>
  <si>
    <t>10.1.</t>
  </si>
  <si>
    <t>Улучшение жилищных условий граждан, проживающих в сельской местности</t>
  </si>
  <si>
    <t>10.2.</t>
  </si>
  <si>
    <t>Развитие элитного семеноводства</t>
  </si>
  <si>
    <t>10.3.</t>
  </si>
  <si>
    <t>Поддержка племенного животноводства</t>
  </si>
  <si>
    <t>10.4.</t>
  </si>
  <si>
    <t>Поддержка малых форм хозяйствования</t>
  </si>
  <si>
    <r>
      <t>11.</t>
    </r>
    <r>
      <rPr>
        <b/>
        <sz val="7"/>
        <rFont val="Times New Roman"/>
        <family val="1"/>
        <charset val="204"/>
      </rPr>
      <t xml:space="preserve">  </t>
    </r>
    <r>
      <rPr>
        <b/>
        <sz val="14"/>
        <rFont val="Times New Roman"/>
        <family val="1"/>
        <charset val="204"/>
      </rPr>
      <t>Промышленность</t>
    </r>
  </si>
  <si>
    <t>11.1.</t>
  </si>
  <si>
    <t xml:space="preserve">Строительство новых промышленных объектов </t>
  </si>
  <si>
    <t>Сельские поселения Гулькевичского района:.
Комсомольское; 
Венцы-Заря</t>
  </si>
  <si>
    <t>Капитальный ремонт туалетов общеобразовательных учреждений: МБОУСОШ № 13 пос. Венцы, МБОУСОШ №14 с. Соколовского</t>
  </si>
  <si>
    <t>4.1.1.</t>
  </si>
  <si>
    <t>4.1.2.</t>
  </si>
  <si>
    <t>4.1.3.</t>
  </si>
  <si>
    <t>4.1.4.</t>
  </si>
  <si>
    <t>4.2.1.</t>
  </si>
  <si>
    <t>4.2.2.</t>
  </si>
  <si>
    <t>4.2.3.</t>
  </si>
  <si>
    <t>4.2.4.</t>
  </si>
  <si>
    <t>4.3.1</t>
  </si>
  <si>
    <t>4.3.3.</t>
  </si>
  <si>
    <t>4.3.2.</t>
  </si>
  <si>
    <t xml:space="preserve">Гулькевичское городское, Кубань, Венцы-Заря сельские поселения Гулькевичского района </t>
  </si>
  <si>
    <t>Оснащение оборудованием, текущий ремонт учреждений дополнительного образования детей: МБУ ДОД ДШИ г.Гулькевичи, МБУ ДОД ДМШ г.Гулькевичи, МБУ ДОД ДШИ п.Кубань, МБУ ДОД ДШИ п.Венцы</t>
  </si>
  <si>
    <t>ИТОГО КУЛЬТУРА</t>
  </si>
  <si>
    <t>Гулькевичское городское, Отрадо-Ольгинское, Скобелевское, Николенское, Кубань сельские поселения Гулькевичского района</t>
  </si>
  <si>
    <t>Газификация  населенных пунктов Гулькевичского района. Строительство подводящих газопроводов высокого давления второй категории к населенным пунктам Отрадо-Ольгинского сельского поселения
 (с. Новомихайловское), Скобелевского сельского поселения (хутора Журавлев, Спорный, Сергиевский), Николенского сельского поселения (хутора Орлов, Лебедев, Булгаков, Ивлев), сельского поселения Кубань 
(п. Мирный), Гулькевичского городского поселения (х.Лебяжий)</t>
  </si>
  <si>
    <t xml:space="preserve">Проектирование строительство трансформаторных подстанций 110/10 кВ. 2х25 МВТ (район АПСК "Г") </t>
  </si>
  <si>
    <t>Проектирование строительство трансформаторной подстанций 110/10 кВ. 2х25 МВТ (п.Красносельский)</t>
  </si>
  <si>
    <t>Реконструкция водопроводов и объектов водоотведения Гулькевичского, Гирейского, Красносельского городских и Отрадо-Ольгинского, Кубань, Венцы-Заря, Новоукраинского, Соколовского , Отрадо-Кубанского  сельских поселений Гулькевичского района</t>
  </si>
  <si>
    <r>
      <t>1.</t>
    </r>
    <r>
      <rPr>
        <b/>
        <sz val="7"/>
        <rFont val="Times New Roman"/>
        <family val="1"/>
        <charset val="204"/>
      </rPr>
      <t xml:space="preserve">    </t>
    </r>
    <r>
      <rPr>
        <b/>
        <sz val="14"/>
        <rFont val="Times New Roman"/>
        <family val="1"/>
        <charset val="204"/>
      </rPr>
      <t>Здравоохранение</t>
    </r>
  </si>
  <si>
    <t>ИТОГО коммунальное хозяйство</t>
  </si>
  <si>
    <t xml:space="preserve"> Социальные выплаты молодым семьям на приобретение (строительство) жилья в рамках подпрограммы «Обеспечение жильем молодых семей» федеральной целевой программы «Жилище» на 2011-2015 годы</t>
  </si>
  <si>
    <t>ИТОГО ОБЕСПЕЧЕНИЕ ДОСТУПНОСТИ ЖИЛЬЯ</t>
  </si>
  <si>
    <t>Разработка программы комплексного развития систем коммунальной инфраструктуры Гирейского городского поселения</t>
  </si>
  <si>
    <t>Разработка программы комплексного развития систем коммунальной инфраструктуры Гулькевиского городского поселения</t>
  </si>
  <si>
    <t>Разработка программы комплексного развития систем коммунальной инфраструктуры Краснсельского городского поселения Гулькевичского района</t>
  </si>
  <si>
    <t>Комсомольское сельское поселение Гулькевичского района</t>
  </si>
  <si>
    <t>Николенское сельское поселение Гулькевичского района</t>
  </si>
  <si>
    <t>Отрадо-Кубанское сельского поселение Гулькевичского района</t>
  </si>
  <si>
    <t>Отрадо-Ольгинское сельское поселение Гулькевичского района</t>
  </si>
  <si>
    <t>Новоукраинское сельское поселение Гулькевичского района</t>
  </si>
  <si>
    <t>Сельское поселение Кубань Гулькевичского района</t>
  </si>
  <si>
    <t>Скобелевское сельское поселение Гулькевичского района</t>
  </si>
  <si>
    <t>Соколовское сельское поселение Гулькевичского района</t>
  </si>
  <si>
    <t>Сельское поселение Союз Четырех Хуторов Гулькевичского района</t>
  </si>
  <si>
    <t>Тысячное сельское поселение Гулькевичского района</t>
  </si>
  <si>
    <t>Разработка программы комплексного развития систем коммунальной инфраструктуры сельского поселения Венцы-Заря Гулькевичского района</t>
  </si>
  <si>
    <t>Разработка программы комплексного развития систем коммунальной инфраструктуры Комсомольского сельского поселения  Гулькевичского района</t>
  </si>
  <si>
    <t>Разработка программы комплексного развития систем коммунальной инфраструктуры Николенского сельского поселения Гулькевичского района</t>
  </si>
  <si>
    <t>Разработка программы комплексного развития систем коммунальной инфраструктуры Новоукраинского сельского поселения Гулькевичского района</t>
  </si>
  <si>
    <t>Разработка программы комплексного развития систем коммунальной инфраструктуры Отрадо-Кубанского сельского поселения Гулькевичского района</t>
  </si>
  <si>
    <t>Разработка программы комплексного развития систем коммунальной инфраструктуры Отрадо-Ольгинского сельского поселения Гулькевичского района</t>
  </si>
  <si>
    <t>Разработка программы комплексного развития систем коммунальной инфраструктуры сельского поселения Кубань Гулькевичского района</t>
  </si>
  <si>
    <t>Разработка программы комплексного развития систем коммунальной инфраструктуры Пушкинского сельского поселения Гулькевичского района</t>
  </si>
  <si>
    <t>Разработка программы комплексного развития систем коммунальной инфраструктуры Скобелевского сельского поселения Гулькевичского района</t>
  </si>
  <si>
    <t>Разработка программы комплексного развития систем коммунальной инфраструктуры Соколовского сельского поселения Гулькевичского района</t>
  </si>
  <si>
    <t>Разработка программы комплексного развития систем коммунальной инфраструктуры сельского поселения Союз Четырех Хуторов Гулькевичского района</t>
  </si>
  <si>
    <t>Разработка программы комплексного развития систем коммунальной инфраструктуры Тысячного сельского поселения Гулькевичского района</t>
  </si>
  <si>
    <t>8.2.</t>
  </si>
  <si>
    <t>8.2.1.</t>
  </si>
  <si>
    <t>8.2.2.</t>
  </si>
  <si>
    <t>8.2.3.</t>
  </si>
  <si>
    <t>8.2.4.</t>
  </si>
  <si>
    <t>8.2.5.</t>
  </si>
  <si>
    <t>8.2.6.</t>
  </si>
  <si>
    <t>8.2.7.</t>
  </si>
  <si>
    <t>8.2.8.</t>
  </si>
  <si>
    <t>8.2.9.</t>
  </si>
  <si>
    <t>8.2.10.</t>
  </si>
  <si>
    <t>8.2.11.</t>
  </si>
  <si>
    <t>8.2.12.</t>
  </si>
  <si>
    <t>8.2.13.</t>
  </si>
  <si>
    <t>8.2.14.</t>
  </si>
  <si>
    <t>8.2.15.</t>
  </si>
  <si>
    <t>Подготовка земельных участков для реализации инвестиционных проектов (инвестиционные площадки)</t>
  </si>
  <si>
    <t>Подготовка бизнес-планов</t>
  </si>
  <si>
    <t>Участие в презентационных мероприятиях</t>
  </si>
  <si>
    <t>Сопровождение инвестиционного портала</t>
  </si>
  <si>
    <t>ИТОГО ЭКОНОМИКА</t>
  </si>
  <si>
    <t>10. Развитие АПК</t>
  </si>
  <si>
    <t>ИТОГО РАЗВИТИЕ АПК</t>
  </si>
  <si>
    <t>11.1.1.</t>
  </si>
  <si>
    <t>Строительство завода по производству изделий из ячеистого бетона автоклавного твердения в промышленной зоне
 г. Гулькевичи</t>
  </si>
  <si>
    <t>11.1.2.</t>
  </si>
  <si>
    <t>Красносельское и Гирейское городские поселения Гулькевичского района</t>
  </si>
  <si>
    <t>11.1.3.</t>
  </si>
  <si>
    <t>ОАО «Блок»: Реконструкция крытого цеха по выпуску плит безопалубочного формования. Реконструкция фабрики по производству инертных материалов</t>
  </si>
  <si>
    <t>11.2.1</t>
  </si>
  <si>
    <t>11.2.2</t>
  </si>
  <si>
    <t xml:space="preserve">ОАО "Агропромышлен-ный строительный комбинат "Гулькевичский": Реконструкция цехов по производству железобетонных конструкций для жилых домов серии ПБКР-2С. </t>
  </si>
  <si>
    <t>11.2.3</t>
  </si>
  <si>
    <t>Капитальный ремонт пищеблоков общеобразовательных учреждений:  МБОУ СОШ № 4 г. Гулькевичи,  МБОУ СОШ  23 х.Тысячный</t>
  </si>
  <si>
    <t>Капитальный  ремонт общеобразовательных учреждений Гулькевичского района  - кровля, системы отопления, спортивные залы МАОУ СОШ № 1, 3 г.Гулькевичи, МБОУ СОШ № 2, 4, 5, 7 г.Гулькевичи, МБОУ СОШ № 6 х.Тельман, МБОУ СОШ №8 п.Комсомольский, МБОУ СОШ №9 с.Новоукраинское, МБОУ СОШ №10 п.Гирей, МБОУ СОШ №12 с.Майкопское, МБОУ СОШ №13 п.Венцы, МБОУ СОШ №14 с.Соколовское, МБОУ СОШ №16 п.Красеосельский, МБОУ СОШ №17 с.Отрадо-Ольгинское, МБОУ СОШ №19 ст.Скобелевская, МБОУ СОШ №22 п.Кубань, МБОУ СОШ №23 х.Тысячный, МБОУ СОШ №25 п.Ботаника</t>
  </si>
  <si>
    <t xml:space="preserve">Развитие системы дополнительного образования
</t>
  </si>
  <si>
    <t>Капитальный ремонт учреждений дополнительного образования детей МБДОУ ДОД ЦРТД иЮ, МБОУ ДОД ДЮСШ № 1</t>
  </si>
  <si>
    <t>2.3.1.</t>
  </si>
  <si>
    <t>2.4.1.</t>
  </si>
  <si>
    <t>2.4.2.</t>
  </si>
  <si>
    <t>2.4.3.</t>
  </si>
  <si>
    <t>Укрепление и модернизация материально-технической базы муниципальных учреждений дополнительного образования</t>
  </si>
  <si>
    <t>Укрепление и модернизация материально-технической базы муниципальных учреждений дошкольного образования</t>
  </si>
  <si>
    <t>Укрепление и модернизация материально-технической базы муниципальных учреждений общеобразовательных учреждений</t>
  </si>
  <si>
    <t>2.5.1.</t>
  </si>
  <si>
    <t>2.5.2.</t>
  </si>
  <si>
    <t>2.5.3.</t>
  </si>
  <si>
    <t>Курсы повышения квалификации работников дошкольных образовательных учреждений</t>
  </si>
  <si>
    <t>Курсы повышения квалификации работников общеобразовательных учреждений</t>
  </si>
  <si>
    <t>ОАО «Силикат»: Реконструкция автоклавного отделения, склада готовой продукции, весовой</t>
  </si>
  <si>
    <t>ИТОГО ПРОМЫШЛЕННОСТЬ</t>
  </si>
  <si>
    <t>ИТОГО ДОРОЖНОЕ ХОЗЯЙСТВО</t>
  </si>
  <si>
    <t>Капитальный ремонт и ремонт автомобильных дорог общего пользования местного значения</t>
  </si>
  <si>
    <t>Муниципальное образование Гулькевичский район, городские и сельские поселения Гулькевичского района</t>
  </si>
  <si>
    <t>ИТОГО ПРЕДУПРЕЖДЕНИЕ ЧС</t>
  </si>
  <si>
    <t>ИТОГО МОЛОДЕЖНАЯ ПОЛИТИКА</t>
  </si>
  <si>
    <t>Организация и проведение общественных работ</t>
  </si>
  <si>
    <t>ИТОГО ЗАНАТОСТЬ НАСЕЛЕНИЯ</t>
  </si>
  <si>
    <t>ИТОГО ПО ПРОГРАММЕ</t>
  </si>
  <si>
    <t xml:space="preserve">14. Молодежная политика </t>
  </si>
  <si>
    <t>14.1.</t>
  </si>
  <si>
    <t>14.2.</t>
  </si>
  <si>
    <t>14.3.</t>
  </si>
  <si>
    <t>14.4.</t>
  </si>
  <si>
    <t>14.5.</t>
  </si>
  <si>
    <t xml:space="preserve">15. Занятость населения </t>
  </si>
  <si>
    <t>15.1</t>
  </si>
  <si>
    <t>Сроки реализации</t>
  </si>
  <si>
    <t>ИТОГО ОБРАЗОВАНИЕ</t>
  </si>
  <si>
    <t>3.1.1.</t>
  </si>
  <si>
    <t>3.1.2.</t>
  </si>
  <si>
    <t>3.1.3.</t>
  </si>
  <si>
    <t>ИТОГО ФИЗИЧЕСКАЯ КУЛЬТУРА И СПОРТ</t>
  </si>
  <si>
    <t>Строительство биотехнологического завода по глубокой переработке 600 тонн зерна кукурузы в сутки на базе ООО «Крахмальный завод Гулькевичский»</t>
  </si>
  <si>
    <t>Строительство швейного цеха</t>
  </si>
  <si>
    <t>11.2.</t>
  </si>
  <si>
    <t>Реконструкция, модернизация существующих объектов промышленности</t>
  </si>
  <si>
    <t>Городские поселения Гулькевичского района</t>
  </si>
  <si>
    <t xml:space="preserve">Красносельское городское поселение Гулькевичского района </t>
  </si>
  <si>
    <t>12.Дорожное хозяйство</t>
  </si>
  <si>
    <t>13. Предупреждение ЧС</t>
  </si>
  <si>
    <t>13.1.</t>
  </si>
  <si>
    <t>Установка оборудования  и содержание МКУ «Единая дежурно-диспетчерская служба»</t>
  </si>
  <si>
    <t>13.2.</t>
  </si>
  <si>
    <t>Создание единой системы видеонаблюдения на территории МО Гулькевичский район, включая программное  обеспечение и обслуживание камер видеонаблюдения</t>
  </si>
  <si>
    <t>13.3.</t>
  </si>
  <si>
    <t>Установка видеокамер согласно типовому решению системы интеллектуального видеонаблюдения на территории МО Гулькевичский район</t>
  </si>
  <si>
    <t>13.4.</t>
  </si>
  <si>
    <t>Укрепление материально-технической базы ситуационного центра администрации МО Гулькевичский район (установка камер видеонаблюдения, прокладка кабеля для наращивания системы видеонаблюдения)</t>
  </si>
  <si>
    <t>13.5.</t>
  </si>
  <si>
    <t>Модернизация территориальной автоматизированной системы централизованного оповещения</t>
  </si>
  <si>
    <t xml:space="preserve">Мероприятия, направленные на гражданско-патриотическое воспитание </t>
  </si>
  <si>
    <t xml:space="preserve">Мероприятия, направленные на повышение творческого и интеллектуального развития молодых граждан </t>
  </si>
  <si>
    <t>Мероприятия, направленные на формирование здорового образа жизни</t>
  </si>
  <si>
    <r>
      <t>Мероприятия по организации трудовой занятости несовершеннолетних. Организация работы подростковых трудовых бригад</t>
    </r>
    <r>
      <rPr>
        <sz val="14"/>
        <rFont val="Times New Roman"/>
        <family val="1"/>
        <charset val="204"/>
      </rPr>
      <t xml:space="preserve"> </t>
    </r>
  </si>
  <si>
    <t xml:space="preserve">Мероприятия, направленные развитие молодежного туризма и активного отдыха </t>
  </si>
  <si>
    <t>1.5.1.</t>
  </si>
  <si>
    <t>1.3.1.</t>
  </si>
  <si>
    <t>1.3.2.</t>
  </si>
  <si>
    <t>2.2.1.</t>
  </si>
  <si>
    <t>Отрадо-Кубанское сельское поселение Гулькевичского района</t>
  </si>
  <si>
    <t>1.1.4.</t>
  </si>
  <si>
    <t>Гулькевичское городское поселение,  г.Гулькевичи, ул.Комсомольская, 165</t>
  </si>
  <si>
    <t>Гулькевичское городское поселение, г.Гулькевичи, ул. Комсомольская, 165</t>
  </si>
  <si>
    <t>ИТОГО ЗДРАВООХРАНЕНИЕ</t>
  </si>
  <si>
    <t>Оснащение медицинским технологическим оборудованием согласно табеля оснащения ЦРБ Гулькевичского района</t>
  </si>
  <si>
    <t>Гулькевичское городское поселение г.Гулькевичи, Комсомольская, 165</t>
  </si>
  <si>
    <t>Создание офиса врачей общей практики в селе Отрадо-Кубанское Гулькевичского района</t>
  </si>
  <si>
    <t>Реконструкция помещений под офис врача общей практики (на 3-х врачей) и амбулатории с дневным стационаром на 20 коек</t>
  </si>
  <si>
    <t>1.3.3</t>
  </si>
  <si>
    <t>сельское поселение Кубань Гулькевичского района</t>
  </si>
  <si>
    <t>Краевой бюджет</t>
  </si>
  <si>
    <t>Местный бюджет</t>
  </si>
  <si>
    <t>Внебюджетные средства</t>
  </si>
  <si>
    <t>1.1.</t>
  </si>
  <si>
    <t>Строительство и реконструкция учреждений здравоохранение</t>
  </si>
  <si>
    <t>1.1.1.</t>
  </si>
  <si>
    <t>1.1.3.</t>
  </si>
  <si>
    <t>Капитальный ремонт амбулатории села Майкопское</t>
  </si>
  <si>
    <t>Гулькевичское городское поселение, с.Майкопское</t>
  </si>
  <si>
    <t>Отрадо-Ольгинское сельское поселение Гулькевичского района, с.Отрадо-Ольгинское</t>
  </si>
  <si>
    <t>1.1.5.</t>
  </si>
  <si>
    <t>Капитальный ремонт Отрадо-Кубанской участковой больницы</t>
  </si>
  <si>
    <t>1.1.7.</t>
  </si>
  <si>
    <t xml:space="preserve">Капитальный ремонт фельдшерско-акушерских пунктов </t>
  </si>
  <si>
    <t>Сельские поселения Гулькевичского района</t>
  </si>
  <si>
    <t>Гулькевичское городское поселение, г.Гулькевичи</t>
  </si>
  <si>
    <t>1.2.</t>
  </si>
  <si>
    <t>Укрепление и модернизация материально-технической базы муниципальных учреждений здравоохранения</t>
  </si>
  <si>
    <t>Городские и сельские поселения Гулькевич-ского района</t>
  </si>
  <si>
    <t>1.2.1.</t>
  </si>
  <si>
    <t>Оснащение медицинским оборудованием и мебелью отделений центральной районной больницы: родильного дома, детской поликлиники и женской консультации, лечебного корпуса №2 (хирургия)</t>
  </si>
  <si>
    <t>1.2.2.</t>
  </si>
  <si>
    <t>1.2.3.</t>
  </si>
  <si>
    <t>Оснащение медицинским оборудованием и мебелью амбулатории села Майкопского</t>
  </si>
  <si>
    <t>Гулькевичское городское поселение с.Майкопское</t>
  </si>
  <si>
    <t>1.3.</t>
  </si>
  <si>
    <t>Создание офисов врачей общей практики</t>
  </si>
  <si>
    <t>Создание офиса врачей общей практики в хуторе Чаплыгин Гулькевичского района</t>
  </si>
  <si>
    <t>Сельское поселение  Союз Четырех Хуторов Гулькевичского района, х.Чаплыгин</t>
  </si>
  <si>
    <t>1.4.</t>
  </si>
  <si>
    <t>Популяризация здорового образа жизни населения</t>
  </si>
  <si>
    <t>Городские и сельские поселения Гулькевичского района</t>
  </si>
  <si>
    <t>ВСЕГО</t>
  </si>
  <si>
    <t>1.5.</t>
  </si>
  <si>
    <t>Создание благоприятных условий для привлечения медицинских и фармацевтических работников для работы в медицинских учреждениях Гулькевичского района</t>
  </si>
  <si>
    <t xml:space="preserve">Единовременные выплаты молодым врачам на жилищно-бытовые нужды </t>
  </si>
  <si>
    <t>1.5.2.</t>
  </si>
  <si>
    <t>Строительство жилого дома для врачей</t>
  </si>
  <si>
    <r>
      <t>2.</t>
    </r>
    <r>
      <rPr>
        <b/>
        <sz val="7"/>
        <rFont val="Times New Roman"/>
        <family val="1"/>
        <charset val="204"/>
      </rPr>
      <t xml:space="preserve">    </t>
    </r>
    <r>
      <rPr>
        <b/>
        <sz val="14"/>
        <rFont val="Times New Roman"/>
        <family val="1"/>
        <charset val="204"/>
      </rPr>
      <t>Образование</t>
    </r>
  </si>
  <si>
    <t>2.1.</t>
  </si>
  <si>
    <t>Строительство и реконструкция учреждений дошкольного образования</t>
  </si>
  <si>
    <t>2.1.1.</t>
  </si>
  <si>
    <t>2.1.2.</t>
  </si>
  <si>
    <t>Подготовка проектно-сметной документации на строительство дошкольного учреждения в с.Новоукраинское и реконструкцию МБДОУ № 2 г.Гулькевичи</t>
  </si>
  <si>
    <t>Гулькевичское городское и Новоукраинское сельское поселения Гулькевичского района</t>
  </si>
  <si>
    <t>2.1.3.</t>
  </si>
  <si>
    <t>Строительство  новых дошкольных учреждений:  в с.Новоукраинское на 280 мест; в г.Гулькевичи на 210 мест; в пос.Гирей на 160 мест, в с.Майкопское на 110 мест</t>
  </si>
  <si>
    <t>Новоукраинское сельское,  Гулькевичское и Гирейское городские поселения Гулькевичского района</t>
  </si>
  <si>
    <t>2.1.4.</t>
  </si>
  <si>
    <t>Реконструкция дошкольных учреждений: МБДОУ д/с № 2 г.Гулькевичи (20 мест); х.Духовский (40 мест);  ст.Скобелевская (40 мест)</t>
  </si>
  <si>
    <t>Гулькевичское городское поселение Гулькевичского района, сельские поселения  Гулькевичского района Венцы-Заря, Скобелевское</t>
  </si>
  <si>
    <t>2.2.</t>
  </si>
  <si>
    <t xml:space="preserve">Строительство и реконструкция учреждений общего образования </t>
  </si>
  <si>
    <t>Гулькевичское городское и Тысячное сельское поселения  Гулькевичского района</t>
  </si>
  <si>
    <t>2.2.2.</t>
  </si>
  <si>
    <t>Капитальный ремонт спортивных залов общеобразовательных учреждений: МАОУ СОШ № 3, МБОУ СОШ № 4 МБОУ СОШ № 5, МБОУ СОШ № 7 г.Гулькевичи, МБОУ СОШ № 15 с.Отрадо-Кубанское</t>
  </si>
  <si>
    <t xml:space="preserve">Гулькевичское городское и Отрадо-Кубанское сельское поселения Гулькевичского района  </t>
  </si>
  <si>
    <t>2.2.3.</t>
  </si>
  <si>
    <t>Сельские поселения Венцы-Заря  и Соколовское Гулькевичского района</t>
  </si>
  <si>
    <t>2.2.4.</t>
  </si>
  <si>
    <t>2.3.</t>
  </si>
  <si>
    <t>Гулькевичское городское поселение  Гулькевичского района</t>
  </si>
  <si>
    <t>2.4.</t>
  </si>
  <si>
    <t>Укрепление и модернизация материально-технической базы муниципальных учреждений образования</t>
  </si>
  <si>
    <t>2.5.</t>
  </si>
  <si>
    <t>Подготовка и переподготовка кадров муниципальных учреждений образования</t>
  </si>
  <si>
    <r>
      <t>3.</t>
    </r>
    <r>
      <rPr>
        <b/>
        <sz val="7"/>
        <rFont val="Times New Roman"/>
        <family val="1"/>
        <charset val="204"/>
      </rPr>
      <t xml:space="preserve">    </t>
    </r>
    <r>
      <rPr>
        <b/>
        <sz val="14"/>
        <rFont val="Times New Roman"/>
        <family val="1"/>
        <charset val="204"/>
      </rPr>
      <t>Физическая культура и спорт</t>
    </r>
  </si>
  <si>
    <t>3.1.</t>
  </si>
  <si>
    <t>Строительство и реконструкция муниципальных спортивных сооруженийучреждений</t>
  </si>
  <si>
    <r>
      <t>Капитальный ремонт спортивного комплекса «Молодость»</t>
    </r>
    <r>
      <rPr>
        <sz val="12"/>
        <rFont val="Calibri"/>
        <family val="2"/>
        <charset val="204"/>
      </rPr>
      <t xml:space="preserve"> </t>
    </r>
  </si>
  <si>
    <t>Соколовское сельское поселение Гулькевичского района, с.Соколовское</t>
  </si>
  <si>
    <t>Капитальный ремонт плоскостных спортивных сооружений у спорткомплекса «Звездный»</t>
  </si>
  <si>
    <t>Гулькевичское городское поселение Гулькевичского района, г.Гулькевичи</t>
  </si>
  <si>
    <t>Капитальный ремонт стадиона «Венец»</t>
  </si>
  <si>
    <t>Гулькевичское городское поселение  г.Гулькевичи</t>
  </si>
  <si>
    <t>3.2.</t>
  </si>
  <si>
    <t>Укрепление и модернизация материально-технической базы муниципальных спортивных учреждений</t>
  </si>
  <si>
    <t>3.3.</t>
  </si>
  <si>
    <t>Строительство и обустройство многофункциональных спортивных площадок</t>
  </si>
  <si>
    <t>3.4.</t>
  </si>
  <si>
    <t>Участие сборных команд муниципального образования в чемпионатах и первенствах Краснодарского края по культивируемым видам спорта</t>
  </si>
  <si>
    <t>4. Культура</t>
  </si>
  <si>
    <t>4.1.</t>
  </si>
  <si>
    <t>Развитие муниципальных культурно-досуговых учреждений</t>
  </si>
  <si>
    <t>Поддержка фестивальной деятельности, проведение социально-значимых культурно-досуговых мероприятий, участие в конкурсах на различных уровнях</t>
  </si>
  <si>
    <t>Реализация проектов, направленных на пропаганду книги и чтения</t>
  </si>
  <si>
    <t>Стимулирование работников культуры на повышение качества предоставляемых услуг путем утверждения номинации «Лучший работник культуры», «лучший коллектив самодеятельного творчества</t>
  </si>
  <si>
    <t>4.2.</t>
  </si>
  <si>
    <t>Укрепление и модернизация материально-технической базы муниципальных учреждений культуры</t>
  </si>
  <si>
    <t>Комплектование библиотечных фондов МБУК «МЦРБ муниципального образования Гулькевичский район»</t>
  </si>
  <si>
    <t xml:space="preserve">Капитальный ремонт зданий 16 муниципальных учреждений культуры городских и сельских поселений Гулькевич-ского района (домов культуры и клубов) </t>
  </si>
  <si>
    <t>Городские и сельские поселения Гулькевичскго района</t>
  </si>
  <si>
    <t>Строительство павильона МБУК «Историко-краеведческий музей муниципального образования Гулькевичский район»</t>
  </si>
  <si>
    <t>Материально-техническое оснащение муниципальных учреждений культуры, приобретение музыкального оборудования, сценических костюмов  (21 учреждение)</t>
  </si>
  <si>
    <t>4.3.</t>
  </si>
  <si>
    <t>Создание и развитие детских школ искусств</t>
  </si>
  <si>
    <t>Строительство нового здания детской музыкальной школы на 600 учащихся</t>
  </si>
  <si>
    <t>Поддержка молодых дарований</t>
  </si>
  <si>
    <t>4.4.</t>
  </si>
  <si>
    <t>Модернизация и текущий ремонт кинозалов МАУК ЦДК «Зодиак»</t>
  </si>
  <si>
    <t>4.5.</t>
  </si>
  <si>
    <t>Подготовка, переподготовка, повышение квалификации кадров муниципальных учреждений культуры</t>
  </si>
  <si>
    <t>Городские и сельские поселения Гулькевичско-го района</t>
  </si>
  <si>
    <t>5.Топливно-энергетический комплекс</t>
  </si>
  <si>
    <t>5.1.</t>
  </si>
  <si>
    <t>5.2.</t>
  </si>
  <si>
    <t>Реконструкция и строительство объектов электроснабжения</t>
  </si>
  <si>
    <t>5.2.1.</t>
  </si>
  <si>
    <t>Гулькевичское городское поселение Гулькевичского района</t>
  </si>
  <si>
    <t>5.2.2.</t>
  </si>
  <si>
    <t>Красносельское городское поселение Гулькевичского района</t>
  </si>
  <si>
    <t>5.2.4.</t>
  </si>
  <si>
    <t>Реконструкция КТП-123, реконструкция ВЛ-0,4 кВ</t>
  </si>
  <si>
    <t>5.2.5.</t>
  </si>
  <si>
    <t>Реконструкция КТП-Ж1-105 и КТП-Ж1 -110, реконструкция ВЛ-0,4 кВ</t>
  </si>
  <si>
    <t>5.2.6.</t>
  </si>
  <si>
    <t>Реконструкция КТП-58, реконструкция ВЛ-0,4 кВ</t>
  </si>
  <si>
    <t>Гирейское городское поселение Гулькевичского района</t>
  </si>
  <si>
    <t>5.2.7.</t>
  </si>
  <si>
    <t>Реконструкция РП-215, с заменой на КТПП, реконструкция ВЛ-0,4 кВ</t>
  </si>
  <si>
    <t>ИТОГО ТОПЛИВНО-ЭНЕРГЕТИЧЕСКИЙ КОМПЛЕКС</t>
  </si>
  <si>
    <t>6. Жилищно-коммунальное хозяйство</t>
  </si>
  <si>
    <t>6.1. Коммунальное хозяйство</t>
  </si>
  <si>
    <t>6.1.1.</t>
  </si>
  <si>
    <t>6.1.2.</t>
  </si>
  <si>
    <t>Реконструкция и строительство объектов теплоснабжения</t>
  </si>
  <si>
    <t>6.1.2.1</t>
  </si>
  <si>
    <t xml:space="preserve">Децентрализация системы отопления многоквартирных домов по ул.Советская с.Пушкинское: перевод на автономные источники теплоснабжения </t>
  </si>
  <si>
    <t>Пушкинское сельское поселение Гулькевичского района</t>
  </si>
  <si>
    <t xml:space="preserve"> </t>
  </si>
  <si>
    <t>6.2. Благоустройство</t>
  </si>
  <si>
    <t>6.2.1.</t>
  </si>
  <si>
    <t xml:space="preserve">Строительство, реконструкция, капитальный ремонт, ремонт, содержание тротуаров населенных пунктов  поселений </t>
  </si>
  <si>
    <t>6.2.2.</t>
  </si>
  <si>
    <t>Строительство и обустройство детских игровых площадок</t>
  </si>
  <si>
    <t>6.2.3.</t>
  </si>
  <si>
    <t>Модернизация системы наружного освещения. Реконструкция и ремонт уличного освещения городских и сельских поселений Гулькевичского района</t>
  </si>
  <si>
    <t>ИТОГО:</t>
  </si>
  <si>
    <t>ИТОГО благоустройство</t>
  </si>
  <si>
    <t>ИТОГО ЖКХ</t>
  </si>
  <si>
    <r>
      <t>7.</t>
    </r>
    <r>
      <rPr>
        <b/>
        <sz val="7"/>
        <rFont val="Times New Roman"/>
        <family val="1"/>
        <charset val="204"/>
      </rPr>
      <t xml:space="preserve">     </t>
    </r>
    <r>
      <rPr>
        <b/>
        <sz val="14"/>
        <rFont val="Times New Roman"/>
        <family val="1"/>
        <charset val="204"/>
      </rPr>
      <t>Обеспечение доступности жилья</t>
    </r>
  </si>
  <si>
    <t>7.1.</t>
  </si>
  <si>
    <r>
      <t>8.</t>
    </r>
    <r>
      <rPr>
        <b/>
        <sz val="7"/>
        <rFont val="Times New Roman"/>
        <family val="1"/>
        <charset val="204"/>
      </rPr>
      <t xml:space="preserve">     </t>
    </r>
    <r>
      <rPr>
        <b/>
        <sz val="14"/>
        <rFont val="Times New Roman"/>
        <family val="1"/>
        <charset val="204"/>
      </rPr>
      <t>Архитектура и градостроительство</t>
    </r>
  </si>
  <si>
    <t>8.1.</t>
  </si>
  <si>
    <t>Подготовка документов территориального планирования.  Внесение изменений в схему территориального планирования</t>
  </si>
  <si>
    <t>в том числе</t>
  </si>
  <si>
    <t>План</t>
  </si>
  <si>
    <t>Факт</t>
  </si>
  <si>
    <t>№ п/п</t>
  </si>
  <si>
    <t>Наименование мероприятия (объекты)¹</t>
  </si>
  <si>
    <t>Объем финансирования, тыс. руб.</t>
  </si>
  <si>
    <t>Наименование поселения</t>
  </si>
  <si>
    <t>Примечание²</t>
  </si>
  <si>
    <t>ИТОГО</t>
  </si>
  <si>
    <t>МЦП «Врачебные кадры»: единовременные выплаты на жилищно-бытовые нужды в размере 500 тыс. руб. при заключении трудового договора сроком на 10 лет, в размере 250 тыс. рублей при заключении дополнительного соглашения к трудовому договору сроком на 6 лет. Вновь принято на работу в учреждения здравоохранения 7 врачей, то позволило улучшить показатель обеспеченности врачебныи кадрами на 4%.</t>
  </si>
  <si>
    <t>мероприятие выполнено в запланированном объеме, финансирование меры осуществлялось в рамках  реализации КЦП «Развитие образования в Краснодарском крае на 2011-2015 годы», ДМЦП «Комплексные меры по охране здоровья учащихся и работников, обеспечению безопасности, улучшению материально-технической базы общеобразовательных учреждений в муниципальном образовании Гулькевичский район» на 2009 – 2013 г.г., что позволило повысить уровень противопожарной и антитеррористической безопасности</t>
  </si>
  <si>
    <t>мероприятие выполнено в запланированном объеме: в 2013г. в ЗМР г.Гулькевичи построена спортивная площадка, оборудована и введена в эксплуатацию, что позволило дополнительно увеличить число занимающихся спортом на 250 человек.</t>
  </si>
  <si>
    <t>выполнено в рамках ДМЦП "Развитие культуры муниципального образования Гулькевичский район на 2012-2014 годы». Творческие коллективы приняли участие в 55-ти конкурсах различных уровней, повысилось качество культурно-массовых мероприятий. Всего  проведено 10511 мероприятий</t>
  </si>
  <si>
    <t>выполнено в запланированном объеме. Библиотеками поселений осуществлена подписка на периодические издания, что позволяет улучшить качество библиотечных услуг. В 2013 году организованно проведение мероприятия"Библио-ночь", направленное на пропаганду книги и чтения</t>
  </si>
  <si>
    <r>
      <t>выполнено в рамках ДМЦП "Развитие культуры</t>
    </r>
    <r>
      <rPr>
        <sz val="14"/>
        <rFont val="Calibri"/>
        <family val="2"/>
        <charset val="204"/>
      </rPr>
      <t xml:space="preserve"> </t>
    </r>
    <r>
      <rPr>
        <sz val="12"/>
        <rFont val="Times New Roman"/>
        <family val="1"/>
        <charset val="204"/>
      </rPr>
      <t>муниципального образования Гулькевичский район на 2012-2014 годы». В 2013 году премией "Лучший работник культуры" награждено 10 работников культуры</t>
    </r>
  </si>
  <si>
    <t>в виду недостактка средств в бюджете городских и сельских поселений, мероприятие профинансировано на 38,4% от запланированногог объема</t>
  </si>
  <si>
    <t>Ввиду недофинансирования из средств краевого бюджета (33,2% от запланированного объема) завершение капитального ремонта МУК ЦДК "Лукоморье" перенесено на II квартал 2014 года</t>
  </si>
  <si>
    <t>проведены торги на право заключение договора на подготовку ПСД, финансирование строительства будет осуществлятьсяза счет средств местного (районного) бюджета. Срок строительства перенесен на 2014 год году</t>
  </si>
  <si>
    <t>в виду недостактка средств в бюджете городских и сельских поселений мероприятие профинансировано не полном объеме (30,8%)</t>
  </si>
  <si>
    <t>выполнено в запланированном объеме. Улучшилось материально-техническое состояние школ дополнительного образования: произведена замена оконных и дверных блоков в ДШИ п. Кубань и  ДМШ г. Гулькевичи, произведен перенос газового оборудования в отдельное помещение в ДМШ г. Гулькевичи, осуществлен ремонт лестничных проемов в ДШИ г. Гулькевичи, приобретены 2 интерактивных доски, приобретены новые сценические костюмы для детских коллективов</t>
  </si>
  <si>
    <t>выполнено в полном объеме в рамках ДМЦП "Развитие культуры муниципального образования Гулькевичский район на 2012-2014 годы», стипендию в 2013г. получили 10 лучших учащихся школ дополнительного образования</t>
  </si>
  <si>
    <t>выполнено в пределах финансирования из местного бюджета и внебюджетных источников</t>
  </si>
  <si>
    <t xml:space="preserve">мероприятие не выполнено в связи с отсутствием средств у инвестора. </t>
  </si>
  <si>
    <t xml:space="preserve">мероприятие не выполнено в связи с тем, что не включено в перечень мероприятий КЦП   </t>
  </si>
  <si>
    <t xml:space="preserve">мероприятие выполнено за счет средств ОАО "НЭСК-электросети". В результате чего улучшилось качество электроснабжения жителей п.Красносельский </t>
  </si>
  <si>
    <t xml:space="preserve">мероприятия в 2013 году профинасировано за счет внебюджетных источников в запланированном объеме. В ходе проведенных мероприятий заменены более 10 км водопроводных сетей и 300 м сетей водоотведения. Результатом стало уменьшение количества аварий на сетях водоснабжения, что улучшило качество предоставления коммунальных услуг на территориии Гулькевичского района. Так же отмечено снижение суммарного объема утечек в целом по предприятию МП "Водоканал", это является неоспоримым положительным эффектом.  </t>
  </si>
  <si>
    <t xml:space="preserve">мероприятия в 2013 году профинасировано за счет внебюджетных источников в запланированном объеме. Осуществлен монтаж двух блочных модульных котельных на территории с. Пушкинское. Осуществлен перевод систем отопления квартир 7 многоквартирных домов на автономные источники тепла. Повысилось качество предоставление коммунальной услуги теплоснабжения. Уменьшились затраты теплоснабжающего предприятия на энергоносители, что имеет не малую роль в функционировании предприятия. Для населения уменьшилась общая сумма платы за коммунальные услуги. </t>
  </si>
  <si>
    <t xml:space="preserve">мероприятие реализовано в полном объеме за счет средств местного бюджета. В 2013 г. выполнялись работы по капитальному ремонту (прокладке) тротуаров общественных мест. Данные мероприятия позволили улучшить архитектурный облик населенных пунктов Гулькевичского района, повысить его привликательность для населения, облегчить доступ к общественным местам маломобильным гражданам, а также гражданам пожилого возраста и инвалидам. </t>
  </si>
  <si>
    <t>за 2013 г. получили субсидии на приобретение жилья - 1 семья (Гулькевичское гор. поселение)
 В графу «краевой бюджет» включены также средства федерального бюджета</t>
  </si>
  <si>
    <t>причиной невыполнения мероприятия в запланированные сроки послужило отсутствие средств в бюджете поселения, срок реализации будут перенесены на 2015г.</t>
  </si>
  <si>
    <t>в рамках МЦП поддержки малого и среднего предпринимательства в МО Гулькевичский район на 2012-2014 годы на мероприятия по субсидированию части затрат СМП на ранней стадии деятельности в части приобретения основных средств направлено 783 тыс. руб. из средств краевого и местного бюджетов: оказана поддержка 4 предпринимателям, ставшим на налоговый учет в ранние сроки. На участие в краевых выставочно-ярмарочных мероприятиях, форумах, общероссийских и международных выставках, конкурсах, подготовку презентационных материалов использовано 1,7 млн. руб. средств местного бюджета.</t>
  </si>
  <si>
    <t>мероприятие реализовано в полном объеме . В 2013 году за счет средства местного бюджета подготовлены 28 земельных участков для реализации инвестиционных проектов (инвестиционные площадки)</t>
  </si>
  <si>
    <t>мероприятие реализовано в полном объеме.  При проведении процедуры торгов была достигнута экономия денежных средств. За счет средств местного бюджета подготовлены 3 бизнес-плана инвестиционных проектов (строительство швейного цеха, строительство торгового центра, строительство детского развекательного комплекса с объектами общественного питания), котроые были представлены на XII международном инвестиционном форуме "Сочи 2013"</t>
  </si>
  <si>
    <t>мероприятие реализовано в полном объеме, при проведении процедуры торгов была достигнута экономия бюджетных средств. Участие в XII международном инвестиционном форуме "Сочи 2013"</t>
  </si>
  <si>
    <t>мероприятие реализовано в полном объеме за счет средств местного бюджета. На инвестиционном портале еженедельно размещается информация в сфере инвестиционного развития федерального, краевого и муниципального уровня</t>
  </si>
  <si>
    <t>В 2013 году МКУ МФЦ стал осуществлять деятельность в новом благоусторенном здании с организованным подъездом и стоянкой для автомобилей. В 2013 годуъ за получением государственных муниципальных услуг обратилось и получили таковые 47,5 тыс. чел., что на 500 чел. больше соответствующего периода 2012г.</t>
  </si>
  <si>
    <t>согласно ФЦП "Социальное  развитие села до 2013 года" улучшили свои жилищныеусловия 7 семей молодых специалистов, проживающих в сельской местности.Сумма полученных субсидий составила 6755 тыс. руб. что на 18,6% больше 2012 года</t>
  </si>
  <si>
    <t>согласно государственной программе и мероприятиям по развитию животноводства в части субсидирования затрат наприобретение племенного поголовья, субсидии на поддержку племенного животноводства полученно меньше запланированного на 60% в связи с не осуществлением запланированного приобретения племенного поголовья свиней в ЗАО "Племзавод Гулькевичский"</t>
  </si>
  <si>
    <t>согласно КЦП "Развитие малых форм хозяйствования в АПК на территории Краснодарского края на 2012-2015гг" получено субсидий в 2013г на возмещение части затрат по строительству теплиц для выращивания овощей на 15% больше 2012 г., в связи с этим увличилось производство овощей на 11,3% к 2012г.</t>
  </si>
  <si>
    <t>по генеральному плану зона местоположения земельного участка не соответствовала заявленному объекту. Для получения разрешения на строительство требовалось внесение изменений в градостроительную документацию, что скзалось на перенос начала реализации проекта на более поздний срок и снижение объемов финансирования.</t>
  </si>
  <si>
    <t xml:space="preserve">техническое задание к заявке на открытие кредитной линии находится на экспертизе во Внешэкономбанке, в связи с чем реализация проекта в 2013 году не началась (ожидалось завершение рассмотрения заявки и получение кредитных средств к концу 3 квартала 2013г.) </t>
  </si>
  <si>
    <t xml:space="preserve">оформление земельно-разрешительной документации не было завершено в 2013 году, так как была необходимость внесения изменений в градостроительную документацию. 28.01.2014г. земельный участок площадью 1049 кв.м предоставлен с торгов Кондрашовой С.Н. для реализации данного проекта </t>
  </si>
  <si>
    <t>мероприятие реализовано частично в связи с недостатком денежных средств у инвестора для его финансирования</t>
  </si>
  <si>
    <t xml:space="preserve">мероприятие реализовано в запланированном объемеза счет средств инвестора </t>
  </si>
  <si>
    <t>реализация мероприятий в 2013 году осуществлена за счет краевого и местного бюджетов в пределах выделенных средств. В результате реализации мероприятий в городских и сельских населенных пунктах Гулькевичского райогна отремонтировано 25,8 км дорог и тротуаров</t>
  </si>
  <si>
    <t>в рамках реализации МЦП «Безопасный район» на 2011-2014 годы. Установлены 14 АПК видеоконтроля и видеофиксации, что в дальнейшем позволит снизить количество дорожно-транспортных происшествий.</t>
  </si>
  <si>
    <t>в связи с недостатком средств в бюджете финансирование мероприятия планируется осуществить в 2014 году</t>
  </si>
  <si>
    <t>недостаток денежных средств в бюджете</t>
  </si>
  <si>
    <t>мероприятие профинансировано из местного бюджета в пределах выделенных средств. Организовано проведение спрортивных соревнований, профилактических акций, лекций. Всего в 2013 году проведено 106 мероприятий, в корторых приняли участие 5175 чел.</t>
  </si>
  <si>
    <t>мероприятие выполнено в пределах средств, выделенных из средств местного бюджета на организацию трудовой деятельности несовершеннолетних в возрасте от 14 до 18 лет. За 2013 год трудоустроено 922 чел.</t>
  </si>
  <si>
    <t>мероприятие выполнено в полном объеме. Организованы туристические походы, соревнования, оздоровительные лагери. Всего в 2013 году проведено 40 мероприятий, в которых приняли участие 1398 человек.</t>
  </si>
  <si>
    <t>в рамках государственной программы по организации и проведению общественных работ и КЦП "Содействие занятости населения КК на 2011-2013гг."на оплачиваемые общественные работыв 2013 году трудоустоено 276 человек из числа безработных граждан</t>
  </si>
  <si>
    <t>в рамках ВЦП поддержки малого и среднего предпринимательства в МО Гулькевичский район на 2014г. на мероприятия по субсидированию части затрат СМП на ранней стадии деятельности в части приобретения основных средств направлено 800 тыс. руб. из средств краевого и местного бюджетов: оказана поддержка 3 ИП, ставшим на налоговый учет в ранние сроки. На участие в краевых выставочно-ярмарочных мероприятиях, форумах, общероссийских и международных выставках, конкурсах, подготовку презентационных материалов использовано 2,348  млн. руб. средств местного бюджета.</t>
  </si>
  <si>
    <t>согласно государственной программе и мероприятиям по развитию растениеводства в части поддержки элитного семеноводства на приобретение элитных семян получено  средств в 4 раза меньше против запланированного  по причине того, что в министерстве сельского хозяйства РФ не были предусмотрены субсидии на элитные семена картофеля</t>
  </si>
  <si>
    <t>мероприятияе выполнено частично, финансирование из краевого бюджета и внебюджетных источников - в пределах выделенных средств</t>
  </si>
  <si>
    <t>в рамках государственной программы по организации и проведению общественных работ и ВЦП "Содействие занятости населения КК на 2014-2016гг."на оплачиваемые общественные работыв 2014 году трудоустоено 252 человека из числа безработных граждан</t>
  </si>
  <si>
    <t>выполнено в рамках Постановления администрации муниципального образования «Об утверждении перечня мероприятий по реализации государственной политики в области культуры на территории муниципального образования Гулькевичский район на 2014 год».Творческие коллективы приняли участие в 56-ти конкурсах различных уровней,  проведено 10778 мероприятий</t>
  </si>
  <si>
    <t>выполнено в запланированном объеме. Библиотеками поселений осуществлена подписка на периодические издания, что позволяет улучшить качество библиотечных услуг. В 2014 году организованно проведение мероприятия"Библионочь", направленное на пропаганду книги и чтения, «По волнам памяти», проведен краевой семинар-практикум</t>
  </si>
  <si>
    <t>в 2014 году премией "Лучший работник культуры" награждено 10 работников культуры</t>
  </si>
  <si>
    <t>мероприятие профинансировано из бюджетов городских  и сельских поселений в пределах выделенных средств - 60,8% от запланированного объема. Объем расходов из внебюджетных источников превысил плановые значения в 5 раз, что связано с расширением внебюджетной деятельности учреждений культуры</t>
  </si>
  <si>
    <t>выполнено в пределах выделенных из бюджета средств.В 2014 году библиотечный фонд увеличился на 9,2% к уровню 2013 года</t>
  </si>
  <si>
    <t>мероприятие выполнено в пределах выделенных средств из краевого и местного бюжетов, проиведен капитальный ремонт систем отопления, автоматической пожарной сигнализации, водоснабжения и санузлов в 3-х учреждениях культуры, завершены работы по ремонту зрительного зала МБУК КДЦ "Лукоморье". В 2015 году учреждениями культуры поданы заявки на участие в Государственной программе «Развитие культуры» для осуществления капитальных ремонтов зданий.</t>
  </si>
  <si>
    <t>ввиду недостатка средст в бюджете муниципального образованияГулькевичский район, сроки реализации мероприятия( строительство) перенесены на 2016 год</t>
  </si>
  <si>
    <t>ввиду недостатка средств местного бюджета, сроки реализации мероприятия перенесены на на более поздние сроки</t>
  </si>
  <si>
    <t>мероприятие выполнено в пределах выделенных средств из краевого и местного бюжетов. Приобретены музыкальные инструменты, мебель, офисная техника, произведен ремонт кровли МБОУ ДОД ДМШ г.Гулькевичи</t>
  </si>
  <si>
    <t>выполнено в полном объеме, в 2014г. Стипендиатами стали 10 лучших учащихся школ дополнительного образования</t>
  </si>
  <si>
    <t>мероприятие профинансировано в пределах имеющихся средств МАУК ЦДК "Зодиак". В 2014 году проведена замена экрана, приобретено сценическое и звуковое оборудование</t>
  </si>
  <si>
    <t>за счет средств бюджета МО Гулькевичский район и внебюджетных средств (собственных средств учреждений культуры) в 2014 году обучение прошли 90 работников учреждений культуры и дополнительного образования</t>
  </si>
  <si>
    <t>49,2</t>
  </si>
  <si>
    <t>финансирование мероприятия осуществлялось за счет средств местного бюджета в пределах выделенных средств. Проведены мероприятия: концертно-развлекательные программы посвященные Дню России; Митинг посвященный "Дню Памяти и скорби", освобождению г. Гулькевичи от немецко-фашистских захватчиков, День Победы; месячник оборонно-патриотической и военно-патриотической работы, акции, круглые столы и спортивные мероприятия; Автопробег по местам боевой славы, посвященные Дню защитника Отечества; фестиваль героико-патриотической песни "Пою мое Отечество" и др.</t>
  </si>
  <si>
    <t>120</t>
  </si>
  <si>
    <t>мероприятие профинансировано из местного бюджета в пределах выделенных средств. В 2014 году проведены мероприятия: акции в рамках Международного дня борьбы с наркоманией, "Антитабак"; тематические программы "Здоровый образ жизни", спортивные мероприятия с беседой "Ваше отношение к здоровому образу жизни", молодежный фестиваль уличных видов спорта и дворовых игр "Здоровое поколение", соревнования по футболу, автопробег "Мы выбираем жизнь" и другие акции, тематические программы, викторины, лектории</t>
  </si>
  <si>
    <t>2429,5</t>
  </si>
  <si>
    <t>мероприятие по организации трудовой деятельности несовершеннолетних в возрасте от 14 до 18 лет выполнено за счет средств местного бюджета в запланированном объеме. За 2014 год - трудоустроено 1020 чел.</t>
  </si>
  <si>
    <t>428,2</t>
  </si>
  <si>
    <t>мероприятие выполнено в полном объеме. Организованы туристические походы, соревнования, оздоровительные лагери. Всего в 2014 году проведено 98 мероприятий, в которых приняли участие 3628 человек.</t>
  </si>
  <si>
    <t>Капитальный ремонт автомобильных дорог общего пользования Гулькевичского городского поселения (ул.Горького от ул. Комсомольской до ул. Короткова, Кирова  от ул. Привокзальной до ул. Симонова, ул. Некрасова от ул. Привокзальной до ул. Короткова,   ул. Садовой  с.Майкопское)</t>
  </si>
  <si>
    <t>в виду отстутствия средств у инвестора реализация мероприятия перенесены на 2015 год</t>
  </si>
  <si>
    <t>мероприятие реализовано в полном объеме, при проведении процедуры торгов была достигнута значительная  экономия бюджетных средств. Участие в XIII международном инвестиционном форуме "Сочи 2014"</t>
  </si>
  <si>
    <t>мероприятие реализовано в полном объеме. За счет средств местного бюджета подготовлены 15 бизнес-планов инвестиционных проектов, представленных на XIII международном инвестиционном форуме "Сочи 2014"</t>
  </si>
  <si>
    <t>мероприятие реализовано в полном объеме, завершена реконструкция автоклавного отделения склада готовой продукции</t>
  </si>
  <si>
    <t>Начальник управления экономики</t>
  </si>
  <si>
    <t>и потребительской сферы</t>
  </si>
  <si>
    <t>Е.А.Хмелько</t>
  </si>
  <si>
    <t xml:space="preserve">мероприятия по разработке программы комплексного развития систем коммунальной инфраструктуры поселения будут реализованы в 2015 году </t>
  </si>
  <si>
    <t>запланированные мероприятия не выполнены в связи с тем что в настоящее время  на территори МО Гулькевичский район ведется работа по внесению изменений в генеральные планы 11 городских и сельских поселений. Планирется завершение работ во II квартале 2015г. Внесение изменений в СТП района возможно только после утвержденных изменений внесенных в генеральные планы. Завершение работ планируется к концу 2015года.</t>
  </si>
  <si>
    <t xml:space="preserve">                           Информация о реализации мероприятий, утвержденных Программой социально-экономического развития </t>
  </si>
  <si>
    <t xml:space="preserve">реализация мероприятия осуществлялась за счет средств краевого и местного бюджетов, а также за счет внебюджетных источников, при этом из внебюджетных источников (средства МП "Водоканал") было выделено в 2,5 раза больше запланированного. Все это позволило провести работы по замене водонапорных башен, трубопроводов, инженерного оборудования, что в конечном итоге привело к уменьшению объема неучтенных потерь воды (утечек) и улучшения качества предоставления коммунальной услуги холодного водоснабжения в целом   </t>
  </si>
  <si>
    <t>в 2014 году на мероприятия по землеустройству и землепользованию выделено 110, тыс. руб., на подготовку землеустроительной документации 800,0 тыс. руб.</t>
  </si>
  <si>
    <t>Реконструкция автодороги по ул. Короткова от ул.Торговой до ул. Октябрьской в Гулькевичском городском поселении</t>
  </si>
  <si>
    <t>12.1.1</t>
  </si>
  <si>
    <t>12.1.2</t>
  </si>
  <si>
    <t>12.1.3</t>
  </si>
  <si>
    <t>Капитальный ремонт автомобильных дорог общего пользования Николенского сельского поселения (х.Вербовый ул.Заречная от дома № 381 до дома № 401)</t>
  </si>
  <si>
    <t>Капитальный ремонт автомобильных дорог общего пользования Новоукраинского сельского поселения (с.Новоукраинское, ул.Дорожная 500 м (от ул.Подгорной до МТФ № 2); ул.Красная 210 м (от ул.Красной до СТФ); ул.Прикубанская 450 м (от ул.Красной до ул.Подлесной); ул.Свободы 750 м; ул.Октябрьская 650 м; ул.Прикубанская 400 м; ул.Школьная 120 м; тротуар по ул.Красной: от ул.Мичурина до ул.Родниковская 250 м;  от ул.Первомайская до ул.Мира 300 м)</t>
  </si>
  <si>
    <t>12.1.4</t>
  </si>
  <si>
    <t>12.1.5</t>
  </si>
  <si>
    <t xml:space="preserve">Капитальный ремонт автомобильных дорог общего пользования Гирейского городского поселения (ул. 8 Марта от ул. Заводская до ул. Ленина, ул. Восточной от  дома №5 до дома № 14, ул. Октябрьская от  дома №2 доул. Почтовой, пер. Тихий от  ул. Ленина до ул. Школьной, ул. Лермонтова)                                                                      </t>
  </si>
  <si>
    <t xml:space="preserve">Капитальный ремонт  автомобильных дорог общего пользования Красносельского сельского  поселения (ул. Кооперативная, ул. 60 лет СССР, ул. Почтовая, ул. Школьная, ул. Лесная) </t>
  </si>
  <si>
    <t>Гиреское городское поселение Гулькевичского района</t>
  </si>
  <si>
    <t>12.1.6</t>
  </si>
  <si>
    <t>12.1.7</t>
  </si>
  <si>
    <t>Капитальный ремонт автомобильных дорог общего пользования  сельского поселения Венцы-Заря (ул. Пионерская п. Венцы, ул. Комсомольская х.Духовской, ул. Мира п. Заря)</t>
  </si>
  <si>
    <t>12.1.8</t>
  </si>
  <si>
    <t>Капитальный ремонт автомобильных дорог общего пользования Комсомольского сельского поселения (ул.Шукшина, ул.Репина, ул.Зеленая, ул.Молодежная х. Тельман, ул.Школьная п. Комсомольский)</t>
  </si>
  <si>
    <t>Венцы-Заря сельское поселение Гулькевичского района</t>
  </si>
  <si>
    <t>12.1.9</t>
  </si>
  <si>
    <t>Капитальный ремонт автомобильных дорог общего пользования Скобелевского сельского поселения (ул.Мира от ул. Колхозной до ул. Школьной  ст. Скобелевская; ул. Мира от пер. Молодёжного до ул. Западной; пер. Спортивный ст. Скобелевская )</t>
  </si>
  <si>
    <t>12.1.10</t>
  </si>
  <si>
    <t>12.1.11</t>
  </si>
  <si>
    <t>Капитальный ремонт автомобильных дорог общего пользования Отрадо-Кубанского сельского поселения (с.Отрадо-Кубанское, ул.Красная от ул.Ленина до ул. Юго-Западной, тротуар по ул.Ленина от ул.Красной до ул.Партизанской, по ул.Партизанской от ул.Ленина до дома № 24)</t>
  </si>
  <si>
    <t>12.1.12</t>
  </si>
  <si>
    <t>12.1.13</t>
  </si>
  <si>
    <t>12.1.14</t>
  </si>
  <si>
    <t>Капитальный ремонт автомобильных дорог общего пользования Тысячного сельского поселения (ул. Мира х.Тысячный)</t>
  </si>
  <si>
    <t>Капитальный ремонт автомобильных дорог общего пользования Пушкинского сельского поселения (ул. Советская  с. Пушкинское)</t>
  </si>
  <si>
    <t>Капитальный ремонт автомобильных дорог общего пользования Соколовского сельского поселения (ул. Ленина 200 м, ул.Черкасова 150 м с. Соколовское, ул Гагарина 200 м х. Алексеевский)</t>
  </si>
  <si>
    <t>Капитальный ремонт и ремонт автомобильных дорог общего пользования местного значения, не включенных в "Дорожную карту" в 2014 году</t>
  </si>
  <si>
    <t>мероприятие выполено за счет средств краевого и местного бюджетов</t>
  </si>
  <si>
    <t xml:space="preserve">В рамках КЦП «Капитальный ремонт и ремонт автомобильных дорог местного значения Краснодарского края на 2014-2016 гг» МО Гулькевичский район на условиях софинансирования выделено 47021,0 тыс. руб., в т.ч. краевой бюджет 41000,0 тыс. руб., местный бюджет 6021,0 тыс. руб. В результате отремонтировано 25,250 км автомобильных  дорог в поселениях МО Гулькевичский район
</t>
  </si>
  <si>
    <t>Курсы повышения квалификации работников учреждений дополлнительного образования</t>
  </si>
  <si>
    <t>мероприятие не выполнено в связи с тем,что в 2014г. не включено в перечень объектов Государственной программы Краснодарского края "Развитие физической культуры и спорта" для софинансирования из средств краевого бюджета</t>
  </si>
  <si>
    <t xml:space="preserve"> с целью обеспечения безопасности жизнедеятельности граждан приобретены и установлены 28 камер видеонаблюдения с ИК прожекторами. Проводится аукцион в электронной форме на установку камер видеонаблюдения. </t>
  </si>
  <si>
    <t>в связи с измененеием порядка предоставления субсидий молодым семьям, проживающим в сельской местности, согласно ФЦП "Устойчивое развитие сельских территорий на 2014-2017гг и на период до 2020 года" в 2014 году отсутствовали претенденты на получение субсидий. За счет средств краевого бюджета и внебюджетных средств в 2014 году профинансированы мероприятия по газификации Отрадокубанского сельского поселения</t>
  </si>
  <si>
    <t xml:space="preserve">мероприятие профинансировано в пределах выделенных средств из краевого бюджета и внбюджетных источников </t>
  </si>
  <si>
    <t xml:space="preserve">мероприятия КЦП "Развитие малых форм хозяйствования в АПК на территории Краснодарского края на 2012-2015гг" профинансированы на 67, 4%, за 2014 год предоставлено субсидий КФХ и ИП за реализацию мяса КРС в сумме 2335,4 тыс. руб., молока 1800,4 тыс. руб., на  строительства теплиц  2768,1 тыс. руб., на приобретение с/х животных 1260,2 тыс. руб. </t>
  </si>
  <si>
    <t>выполнено в полном объеме. В 2013 году увеличение библиотечных фондов составило 9,2%</t>
  </si>
  <si>
    <t>мероприятие выполнено в запланированном объеме. Учреждениями культуры приобретены музыкальные инструменты, сценическая площадка, звуковое оборудование, офисная техника.</t>
  </si>
  <si>
    <t xml:space="preserve">в связи с недостатком средств в местном бюджете, мероприятие не удалось выполнить в запланированном объеме. Тем не менее, эффект от выполненных работ значителен: улучшился архитектурный облик населенных пунктов Гулькевичского района, удалось облегчить доступ маломобильным гражданам, а также гражданам пожилого возраста и инвалидам к общественным местам </t>
  </si>
  <si>
    <t>финансирование их краевого бюджета не осуществлялось, но в связи и увеличенным объемом финансирования из местного бюджета удалось достигнуть социального эффекта. Реконструировано 6 детских площадое в Гулькевичском и Красносельском городских поселениях.</t>
  </si>
  <si>
    <t xml:space="preserve">мероприятие реализовано в полном объеме за счет средств краевого и местного бюджета. Выполнены работы в трех поселениях Гулькевичскаого района. Реализация мероприятий позволила улучшить архитиктурный облик населенных пунктов, способствует снижению аварийных ситуаций на автодорогах, уменьшению количества административных и уголовных правонарушений на территории поселений.  </t>
  </si>
  <si>
    <t>мероприятие в 2014 году не выполнено в связи с отсутствием финансирования</t>
  </si>
  <si>
    <t>в 2014 году  - 1 семья (Гулькевичское гор. поселение) получила субсидии на приобретение жилья</t>
  </si>
  <si>
    <t xml:space="preserve">в связи с отсутствием финансирования планируется внести изменнения в Программу СЭР МО Гулькевичский район на 2013-2017 годы в части сроков реализации мероприятия на 2015г. </t>
  </si>
  <si>
    <t>мероприятие выполнено в полном объеме, ввод завода  в эксплуатацию ожидается во II квартале 2015 года, дополительно открывается  140   рабочих мест</t>
  </si>
  <si>
    <t>осуществлена реконструкция  цеха по проиизводству желзобетонных конструкций для жилых домов</t>
  </si>
  <si>
    <t>12.2.</t>
  </si>
  <si>
    <t xml:space="preserve">мероприятие профинансировано и выполнено в запланированном объеме </t>
  </si>
  <si>
    <t>приобретение, установка и техническое обслуживание камер видеонаблюдения</t>
  </si>
  <si>
    <t>в связи с недостатком средств в бюджете финансирование и реализация мероприятия в 2014 году не осуществлялась</t>
  </si>
  <si>
    <t>в 2014 году осуществлены пуско-наладочные работы аппаратно-программного комплекса движения транспортных средств. Допонительное оборудование и установка 28 камер видеонаблюдения с ИК прожекторами</t>
  </si>
  <si>
    <t xml:space="preserve"> мероприятие реализовано в полном объеме за счет средств средств ФОМС и в рамках КЦП «Программа модернизации здравоохранения Краснодарского края». В результате реализации мероприятия улучшилось состояние материально-технической базы МБУЗ ЦРБ Гулькевичского района, проведен капитальный ремонт 4 обьектов. </t>
  </si>
  <si>
    <t>мероприятие реализовано частично в пределах финансирования из краевого бюжета.В 2014 году осуществлен капитальный ремонт акушерско-гинекологического корпуса МБУЗ "ЦРБ Гулькевичского района"</t>
  </si>
  <si>
    <t>мероприятие реализовано в полном объеме за счет средства краевого бюджета, в результате мощность амуклаторно поликлинических учреждений Гулькевичского района увеличилась на 120 посещений в смену, мощность дневного стационара на 10 пациенто-дней в смену.</t>
  </si>
  <si>
    <t>в связи с  не осуществлением финансирования из краевого бюджета и недостатком средств в местном бюджете, капитальный ремонт Отрадо-Ольгинской участковой больницы в 2014 году не проводился</t>
  </si>
  <si>
    <t>в связи с  не осуществлением финансирования из краевого бюджета и недостатком средств в местном бюджете, капитальный ремонт Отрадо-Кубанской  участковой больницы в 2014 году не проводился</t>
  </si>
  <si>
    <t>капитальный ремонт фельдшерско-акушерских пунктов в 2014 году не проводился по причине дифицита бюджетных средств</t>
  </si>
  <si>
    <t>в связи с завершением ремонта отделений МБУЗ ЦРБ мероприятие реализовано частично, полностью оснащено новой мебелью и инвентарем здание детской поликлиники и женской консультации на 425 посещений в смену и дневным стационаром на 20 коек.</t>
  </si>
  <si>
    <t>финасирование осуществлялось частично за счет МЦП «Приближение специализирован-ной медицинской помощи жителям села в муниципальном образовании Гулькевичский район», оснащена мебелью и оборудованием амбулатория на 120 посещений в смену.</t>
  </si>
  <si>
    <t>оснащение медицинским технологическим оборудованием согласно табеля оснащения МБУЗ "ЦРБ Гулькевичского района" в 2014 году не осуществлялось по причине дифицита бюджетных средств</t>
  </si>
  <si>
    <t>размещение офиса в х.Чаплыгин признано нецелесообразным</t>
  </si>
  <si>
    <t>размещение офиса в селе Отрадо-Кубанское Гулькевичского района признано нецелесообразным</t>
  </si>
  <si>
    <t xml:space="preserve">создан офис врачей общей практики в сельском поселении Кубань.За счет средст краевого бюджета проведена полная реконструкция и оснащение оборудованием амбулатории на 150 посещений в смену и дневным стационаром на 20 коек, что позволило приблизить оказание медицинских услуг сельским жителям. </t>
  </si>
  <si>
    <t>финасирование осуществлялось за счет МЦП «Приближение специализированной медицинской помощи жителям села в муниципальном образовании Гулькевичский район», средства направлены на проведение "Дней здоровья" в населенных пунктах Гулькевичского района.Всего за 2013 год проведено 54 мероприятия.</t>
  </si>
  <si>
    <t>финансрование мероприятия в 2014 году не осуществлялось по причине дифицита бюджетных средств</t>
  </si>
  <si>
    <t>в 2014 году осуществлялся подбор земельного участка под строительство жилого дома для врачей. В виду напряженного бюджета финансирование строительства будет осуществляться в более поздние сроки действия Программы СЭР</t>
  </si>
  <si>
    <t>проведен аукцион на право заключения договора на подготовку ПСД на строительство ДОУ в с.Новоукраинское и реконструкцию МБДОУ №2 г.Гулькевичи. M28</t>
  </si>
  <si>
    <t>подготовлен пакет документов для участия в государственной программе КК "Социально-экономическое и территориальное развитие муниципальных образований КК по софинансированию из краевого бюджета мероприятия по выкупу д/с в с.Новоукраинское. Реализация - в 2015 году</t>
  </si>
  <si>
    <t>в виду отсутствия финансирования реализация мероприятия перенесена на 2015 год</t>
  </si>
  <si>
    <t>проведены аукционы на право заключение договоров на выполнение работ по капитальному ремонту пищеблоков образовательных учреждений. Сроки выполнения 2014 год</t>
  </si>
  <si>
    <t>за счет средств бюджетв МО Гулькевичский район проведена реконструкция пищеблоков общеобразовательных учреждений:  МБОУ СОШ № 4 г. Гулькевичи,  МБОУ СОШ  23 х.Тысячный</t>
  </si>
  <si>
    <t>мероприятие выполнено в запланированном объеме, финансирование меры осуществлено в рамках  реализации КЦП «Развитие образования в Краснодарском крае на 2011-2015 годы», МЦП «Развитие образования в Гулькевичском районе» на 2011-2015 гг., что позволило значительно улучшить состояние материально-технической базы общеобразовательных учреждений, что позитивно отразилось на качестве занятий физической культурой и уровне физической подготовки учащихся.</t>
  </si>
  <si>
    <t>мероприятие выполнено в запланированном объеме, финансирование меры осуществлено в рамках  реализации КЦП «Развитие образования в Краснодарском крае на 2011-2015 годы», МЦП «Развитие образования в Гулькевичском районе» на 2011-2015 гг., реализация мероприятия позволила благоустроить общеобразовательные учреждения, а также снизить риск заболеваемости учащихся простудными заболеваниями.</t>
  </si>
  <si>
    <t>в связи с напряженным исполнением бюджета МО Гулькевичский район реализация мероприятия будет осуществляться в более поздние сроки</t>
  </si>
  <si>
    <t>мероприятие выполнено в запланированном объеме, финансирование меры осуществлено в рамках  реализации КЦП «Развитие образования в Краснодарском крае на 2011-2015 годы», ДМЦП «Комплексные меры по охране здоровья воспитанников и работников, обеспечению безопасности функционирования, улучшению материально-технической базы дошкольных образовательных учреждений в муниципальном образовании Гулькевичский район» на 2009-2013 г.г., что позволило повысить противопожарную и антитеррористическую безопасность ДОУ.</t>
  </si>
  <si>
    <t>мероприятие выполнено в заплпанированном объеме: приобретено оборудования и иснвентарь для МДОУ №38, МДОУ №26</t>
  </si>
  <si>
    <t>мероприятие выполнено в запланированном объеме. Приобретено оборудование, учебные пособия, учебники для осуществления учебного процесса для всех 25 школ МО Гулькевичский район,в 15 общеобразовательных учреждениях установлены камеры видеонаблюдения.</t>
  </si>
  <si>
    <t>мероприятие не выполнено в связи с отсутствием финансирования и планируется к реализации в 2014 году</t>
  </si>
  <si>
    <t xml:space="preserve">мероприятие выполнено частично в пределах выделенных средств из краевого бюджета. Приобетено  музыкальное, спортивное оборудование ДЮСШ №1 и ЦРДиЮ, приобретена спортивная форма </t>
  </si>
  <si>
    <t>мероприятие не выполнено в связи с тем,что в 2013г. не включено в перечень объектов КЦП «Развитие спортивных сооружений в Краснодарском крае на 2013-2015 годы</t>
  </si>
  <si>
    <t>мероприятие выполнено в запланированном объеме за счет средств местного бюджета: приобретено спортивное оборудование, инвентарь и спортивная форма для оснащения 2-х спортивных школ и 2-х Центров физической подготовки, в которых занимаются 2915 учащихся</t>
  </si>
  <si>
    <t>мероприятие выполнено в запланированном объеме за счет средств местного бюджета. В 2014 г. на чемпионаты и первенства Краснодарского края командировано 38 команд (507 человек)</t>
  </si>
  <si>
    <t>в рамках КЦП «Газификация населенных пунктов Краснодарского края» на 2012-2016 годы, МЦП «Газификация населнных пунктов на территории МО Гулькевичский район» на 2012-2016 годы подведен газопровод ВД к п.Дальний, осуществлена газификация х.Кузнецов Пушкинского с/п, осуществлен пуск газа в п.Заря, что позволило газифицировать 179 домовладений (496 чел.), осуществлен пуск газопровода низкого давления по ул.Ленинградской г.Гулькевичи, завершено стрительство распределительного газопровода низкого давления в Отрадо-Ольгинском с/п протяженностью 44826 м газифицировано 5 улиц, осуществлен пуск газа низкого давления в Северо-Восточном микрорайоне, газифицировано 76 жилых домов. В результате выполнения указанных мероприятий увеличилась протяженность газорвой сети по сравнению с 2012г. на 38 км и составила 1031 км, прцент газификации увеличился по сравнению с 2012г. на 3,5% и сотавил 77,0%</t>
  </si>
  <si>
    <t>в рамках КЦП «Газификация населенных пунктов Краснодарского края» на 2012-2016 годы, плана мероприятий по газификации населенных пунктов МО Гулькевичский район на 2014 год  завершено строительство распределительного газопровода низкого давления в Отрадо-Ольгинском с/п протяженностью 5470 м газифицировано 5 улиц, завершено строительство газопровода ВД в с. Новомихайловское (1 этап), протяженностью 7253 м,  осуществлен пуск газа низкого давления в Северо-Восточном микрорайоне, газифицировано 76 жилых домов. В результате реализации мероприятий увеличилась протяженность газовой сети по сравнению с 2013г. на 13 км и составила 1044 км, уведичился уровн газификации  по сравнению с 2013г. на 3,8% и составил 77,8%</t>
  </si>
  <si>
    <t>мероприятие выполнено в полном объем. В 2014 году   за счет средств местного бюджета повысили квалификацию 40 работников дошкольных образовательных учреждений</t>
  </si>
  <si>
    <t>мероприятие выполнено в полном объем. В 2014 году   за счет средств местного бюджета повысили квалификацию 27 работников общеобразовательных учреждений</t>
  </si>
  <si>
    <t>мероприятие выполнено в полном объем. В 2014 году   за счет средств местного бюджета повысили квалификацию 15  работников общеобразовательных учреждений</t>
  </si>
  <si>
    <t>мероприятие профинансировано в полном объеме.  Организовано проведение интелектуальных игр, конкурсов, концертов ("Что? Где? Когда?", "КВН" и т.д.) Всего за 2013 г. Проведено 166 мероприятий, в которых приняли участние 4901 чел</t>
  </si>
  <si>
    <t>мероприятие профинансировано из местного бюджета в пределах выделенных средств. Оргагизовано на муниципальном этапе конкурса современного молодежного творчества "Свежий ветер",  проведено 5  интеллектуальных игр "Что? Где? Когда?", КВН и др.</t>
  </si>
  <si>
    <t>Капитальный ремонт дошкольных учреждений:  МБДОУ ЦРР д/с № 30 п. Комсомольский (дополнительно 60 мест); МБДОУ д/с № 26 пос. Венцы (80 мест); медицинского кабинета и навеса  МБДОУ   № 22 п.Урожайный, МДОУ №1, 8, 13, 14, 15, 16, 52 г.Гулькевичи, МБДОУ №9 п.Ботаника, МБДОУ № 20, 21, 24, 25 с/п Кубань, МБДОУ №31 х.Тельма, МБДОУ № 38 с.Отрадо-Кубанское, МБДОУ №38 с.Отрадо-Кубанское, МБДОУ №39 с.Соколовское, МБДОУ №42 с.Николенское, МБДОУ №47 х.Тысячный, МБДОУ №48 с.Пушкинское, МБДОУ №49 х.Чаплыгин - ремонт кровли, пищеблоков, систем отопления, канализации, замена окон и др.</t>
  </si>
  <si>
    <t>в том числе: Капитальный ремонт МБДОУ ЦРР д/с № 30, п.Комсомольский (60 мест); МБДОУ д/с № 26, п.Венцы (80 мест); МБДОУ № 22, п.Урожайный (дорожная карта)</t>
  </si>
  <si>
    <t>осуществлен капитальный ремонт МБДОУ ЦРР д/с № 30, п.Комсомольский (60 мест) из краевого бюджета выделено 1200 тыс. руб.; МБДОУ д/с № 26, п.Венцы (80 мест) из краевого бюджета выделено 17873,7 тыс. руб., из бюджета МО - 2497 тыс. руб.. В виду дефицита бюджетных средств сроки проведения  капитального ремонта МБДОУ № 22, п.Урожайный перенесены на 2016 год . Сумма средств будет уточнена при составлении сметы расходов на данное мероприятие в 2016 году</t>
  </si>
  <si>
    <t>в том числе: Строительство дошкольного учреждения, с.Новоукраинское (280 мест)</t>
  </si>
  <si>
    <t>Мероприятие не выполнено, поскольку не включено в перечень объектов для софинансирования из краевого бюджета в рамках государственной программы "Социально-экономическое и территориальное развитие муниципальных образований КК". В случае дополнительного предоставление субсидий из федерального бюджета в 2015 году, данное мероприятие будет включено в указанный перечень. Возможные сроки строительства д/с  (выкупа) 2015-2016 годы</t>
  </si>
  <si>
    <t>в том числе по дорожной карте</t>
  </si>
  <si>
    <t>Капитальный ремонт пищеблока  МБОУСОШ № 4 г. Гулькевичи</t>
  </si>
  <si>
    <t>Капитальный ремонт пищеблока  МБОУСОШ № 23 х.Тысячный</t>
  </si>
  <si>
    <t>проведен аукцион на право заключение договора на выполнение работ по капитальному ремонту пищеблока МБОУ  СОШ №23 х.Тысячный. Срок выполнения 2014 год</t>
  </si>
  <si>
    <t>проведен аукцион на право заключение договора на выполнение работ по капитальному ремонту пищеблока МБОУ  СОШ №4 г.Гулькевичи. Срок выполнения 2014 год</t>
  </si>
  <si>
    <t xml:space="preserve">мероприятие выполнено в полном объеме </t>
  </si>
  <si>
    <t>Капитальный ремонт спортивных залов МАОУСОШ № 3, 4, 7, г.Гулькевичи; МБОУСОШ № 15, с.Отрадо-Кубанское</t>
  </si>
  <si>
    <t>Гулькевичское городское поселение, Отрадо-Кубанское сельское поселение Гулькевичского района</t>
  </si>
  <si>
    <t>Капитальный ремонт спортивного зала МБОУ СОШ №15 с.Отрадо-Кубанское</t>
  </si>
  <si>
    <t>Капитальный ремонт спортивного зала МАОУ СОШ №3 г.Гулькевичи</t>
  </si>
  <si>
    <t>Капитальный ремонт спортивного зала МАОУ СОШ №4 г.Гулькевичи</t>
  </si>
  <si>
    <t>Капитальный ремонт спортивного зала МАОУ СОШ №7 г.Гулькевичи</t>
  </si>
  <si>
    <t>Капитальный ремонт спортивного зала МБОУСОШ № 5 г.Гулькевичи</t>
  </si>
  <si>
    <t xml:space="preserve">Капитальный  ремонт общеобразовательных учреждений (ремонт кровли, спортзалов, ремонт систем отопления, благоустройство) МБОУ  СОШ № 16, п.Красносельский; МБОУ СОШ № 25, п.Ботаника   </t>
  </si>
  <si>
    <t>Красносельское городское поселение Гулькевичского района, Отрадо-Кубанское сельское поселение Гулькевичского района</t>
  </si>
  <si>
    <t>выполнено в запланированном объеме</t>
  </si>
  <si>
    <t>из них:</t>
  </si>
  <si>
    <t>Капитальный ремонт участковой больницы сельского поселения Венцы-Заря</t>
  </si>
  <si>
    <t xml:space="preserve">Капитальный ремонт Отрадо-Ольгинской участковой больницы </t>
  </si>
  <si>
    <t>сельское поселение Венцы-Заря Гулькевичского района п.Венцы</t>
  </si>
  <si>
    <t>1.1.2.</t>
  </si>
  <si>
    <t>1.1.6.</t>
  </si>
  <si>
    <t>Гирейское городское поселение Гулькевичского район, п.Гирей</t>
  </si>
  <si>
    <t>Капитальный ремонт Гирейской районной больницы</t>
  </si>
  <si>
    <t>1.1.8.</t>
  </si>
  <si>
    <t>Капитальный ремонт здания филиала детской поликлиники центральной районной больницы</t>
  </si>
  <si>
    <t>Реконструкция спортивного залах.Тысячный</t>
  </si>
  <si>
    <t>3.1.4.</t>
  </si>
  <si>
    <t>Тысячное сельское поселениеГгулькевичского района, х.Тысячный</t>
  </si>
  <si>
    <t>Строительство спортивного зала на территории СОШ №6 х.Тельман</t>
  </si>
  <si>
    <t>Комсомольское сельское поселение Гулькевичского района х.Тельман</t>
  </si>
  <si>
    <t>3.1.5.</t>
  </si>
  <si>
    <t>МО  Гулькевичский район на 2013-2017 годы по состоянию на 1 июля 2015 года</t>
  </si>
  <si>
    <t>6.1.2.2</t>
  </si>
  <si>
    <t>6.1.2.3</t>
  </si>
  <si>
    <t>Модернизация котельной №  27 с.Отрадо-Ольгинское: перевод с жидкого на газообразный вид топлива</t>
  </si>
  <si>
    <t>с.Отрадо-Ольгинское Гилькевичского района</t>
  </si>
  <si>
    <t xml:space="preserve">Децентрализация системы отопления многоквартирных домов по ул.Мичурина, Тимирязева г.Гулькевичи: перевод на автономные источники теплоснабжения </t>
  </si>
  <si>
    <t>В настоящее время утверждено внесение изменений в генеральные планы пяти поселений (Гулькевичского г/п. Комсомольского с/п, Новоукраинского с/п, Красносельского г/п, с/п Союз Четырех Хуторов). Внесение изменений в СТП планируется на конец 2015г.</t>
  </si>
  <si>
    <t>на стадии разработки, реализация планируется до конца 2015 года</t>
  </si>
  <si>
    <t>разработана, на стадии согласования. Реализация мероприятия планируется до конца 2015 года</t>
  </si>
  <si>
    <t>За счет средств местного бюджета в 1 полугодии 2015 г. на чемпионаты и первенства Краснодарского края командировано 21 команда (236 человек).</t>
  </si>
  <si>
    <t>В рамках федеральной целевой программы "Устойчивое развитие сельских территорий на 2014-2017 годы и на период до 2020 г" в первом полугодии 2015 года  получена социальная выплата из краевого бюджета  в сумме 563 тыс. руб. и направлена на приобретение жилья в сельской местности молодой семье (Евтеевой Т.А.). Социальные выплаты осуществляются на условиях софинансирования из федерального и краевого бюджетов. Из федерального бюджета  субсидии в сумме ( 648,4 тыс. руб.)  семья получит в июле текущего года. Данная программа действует до конца 2015г.</t>
  </si>
  <si>
    <t xml:space="preserve">В рамках  краевой программы "Развитие сельского хозяйства регулирование рынков сельскохозяйственной продукции, сырья и продовольствия" в части мероприятий по развитию растениеводства в первом полугодии не были выделены денежные средства на данный вид субсидирования. Выделение и освоение денежных средств предусмотрено во втором полугодии 2015 года. Реализация мероприятия планируется до конца 2015 года </t>
  </si>
  <si>
    <t>В рамках мероприятий КЦП "Развитие малых форм хозяйствования в АПК на территории Краснодарского края на 2012-2015гг" в I полугодии 2015 г. на поддержку ЛПХ и КФХ (на продукцию мясо, молоко) из краевого бюджета напрвлено 2707 тыс. руб., на строительство теплиц 1337 тыс. руб, капельное орошение -18 тыс. руб., приобретение животных - 42 тыс. руб. Во II полугодии текущего года дополнительно заявлена потребность в денежных средствах по господдержке на продукцию ЛПХ и КФХ  в сумме 18000 тыс. руб</t>
  </si>
  <si>
    <t>мероприятие реализованно частично. За 6 месяцев 2015 года на организацию автопробега по местам боевой славы, приобретение сувенирной продукции для награждения победителей муниципального этапа краевых мероприятий патриотического направления "Солдатами не рождаются, солдатами становятся" из средств местного бюджета израсходовано 194,8 тыс. руб.</t>
  </si>
  <si>
    <t>мероприятие реализованно частично. Для материально-технического обеспечения деятельности 52-х дворовых площадок муниципального образования Гулькевичский районв I полугодии 2015 года  На приобретен спортивный инвентарь на 148,5 тыс. руб.</t>
  </si>
  <si>
    <t>мероприятие профинансировано из местного бюджета в пределах выделенных средств на организацию спортивного  мероприятия "ТурникМен"</t>
  </si>
  <si>
    <t xml:space="preserve">мероприятие реализованно частично. За шесть месяцев 2015 года на организация трудовой деятельности несовершеннолетних в возрасте от 14 до 18 лет из местного бюджета выделено 963,5 тыс. руб., в результате трудоустроено  338 чел. </t>
  </si>
  <si>
    <t>мероприятие реализованно частично в пределах выделенных средст из местного бюджета. Организовано проведение передвижного палаточного лагеря в условиях живой природы, в котором приняли участие 24 подростка и др. мероприятия</t>
  </si>
  <si>
    <t>мероприятие выполнено в 2013 году</t>
  </si>
  <si>
    <t>мероприятие реализовано полностью в 2014 году</t>
  </si>
  <si>
    <t>за счет средств местного бюджета проведен капитальный ремонт системы электроснабжения МБДОУ д/с № 15 г.Гулькевичи</t>
  </si>
  <si>
    <t>за счет средств краевого и местного бюджетов проведен капитальный ремонт спортивных залов МБОУ СОШ № 5, МБОУ СОШ № 8, МБОУ СОШ № 9, МБОУ СОШ № 16</t>
  </si>
  <si>
    <t>Капитальный ремонт спортивного зала МАОУСОШ № 1 г.Гулькевичи</t>
  </si>
  <si>
    <t>Капитальный ремонт спортивного зала МБОУСОШ № 2 г.Гулькевичи</t>
  </si>
  <si>
    <t>Капитальный ремонт спортивного зала МБОУСОШ № 19 ст.Скобелевской</t>
  </si>
  <si>
    <t>завершение ремонтных работ планируется к началу нового учебного года</t>
  </si>
  <si>
    <t>за счет средств краевого и местного бюджетов приобретено учебное, игровое оборудование, учебные пособия для 30 ДОУ района, произведен монтаж систем видеонаблюдения в 6 ДОУ</t>
  </si>
  <si>
    <t>За счет средств краевого бюджета приобретено оборудование, учебные пособия, учебники для осуществления учебного процесса для всех 25 школ МО Гулькевичский райо</t>
  </si>
  <si>
    <t>мероприятие не выполнено в связи с отсутствием финансирования и планируется к реализации в 2016 году</t>
  </si>
  <si>
    <t>повышение квалификации работников дошкольных образовательных учреждений планируется осуществить в полном объеме за счет средств местного бюджета до конца 2015 года</t>
  </si>
  <si>
    <t>повышение квалификации работников общеобразовательных учреждений планируется осуществить в полном объеме за счет средств местного бюджета до конца 2015 года</t>
  </si>
  <si>
    <t>повышение квалификации работников учреждений дополнительного образования планируется осуществить в полном объеме за счет средств местного бюджета до конца 2015 года</t>
  </si>
  <si>
    <t>мероприятие не выполнено в виду напряженного исполнения бюджета МО Гулькевичский район, сроки исполнения перенесены на более поздние сроки</t>
  </si>
  <si>
    <t>в связи с  отсутствием финансирования из краевого бюджета и недостатком средств в местном бюджете капитальный ремонт зданий больницы  в 1 полугодии 2015 года не проводился</t>
  </si>
  <si>
    <t>реализация мероприятия в связи с отсутствием финансирования в 2015 году не планируется</t>
  </si>
  <si>
    <t>капитальный ремонт фельдшерско-акушерских пунктов в 2015 году не проводился по причине дифицита бюджетных средств</t>
  </si>
  <si>
    <t>проведение капитального ремонта здания филиала детской поликлиники центральной районной больницы не планируется в связи с нецелесообразностью  (здание не эксплуатируется).</t>
  </si>
  <si>
    <t>Гулькевичское городское поселение, г.Гулькевичи, ул.Энергетиков</t>
  </si>
  <si>
    <t>оснащение медицинским технологическим оборудованием согласно табеля оснащения МБУЗ "ЦРБ Гулькевичского района" в 1 полугодии 2015 года не осуществлялось по причине дифицита бюджетных средств</t>
  </si>
  <si>
    <t>в 2015 году создание офисов врачей общей практики программой СЭР не предусмотрено</t>
  </si>
  <si>
    <t>финансрование мероприятия в 1 полугодии 2015 года не осуществлялось по причине дифицита бюджетных средств</t>
  </si>
  <si>
    <t xml:space="preserve"> В виду напряженного бюджета финансирование строительства будет осуществляться в более поздние сроки действия Программы СЭР</t>
  </si>
  <si>
    <t>Строительство дошкольных учреждений, г.Гулькевичи (210 мест), п.Гирей (160 мест), с.Майкопское (110 мест)</t>
  </si>
  <si>
    <t xml:space="preserve">Гулькевичское городское поселение, Гирейское городское поселение Гулькевичского района </t>
  </si>
  <si>
    <t xml:space="preserve">Реконструкция дошкольный учреждений, х.Духовский (40 мест), ст.Скобелевская (40 мест) </t>
  </si>
  <si>
    <t>Венцы -Заря сельское поселение , Скобелевское поселение Гулькевичского района</t>
  </si>
  <si>
    <t xml:space="preserve">Капитальный ремонт МБДОУ № 13,14,15, г.Гулькевичи; МБДОУ № 20, 21, с/п Кубань
</t>
  </si>
  <si>
    <t>Гулькевичское городское поселение, сельское поселение Кубань Гулькевичского района</t>
  </si>
  <si>
    <t>Капитальный  ремонт общеобразовательных учреждений (ремонт кровли, спортзалов, ремонт систем отопления, благоустройство) МБОУ СОШ № 5, г.Гулькевичи; МБОУ СОШ № 6, х.Тельман; МБОУ СОШ № 22, п.Кубань</t>
  </si>
  <si>
    <t>Гулькевичскон городское поселение, Комсомольское сельское поселение, сельское поселение Кубань Гулькевичского района</t>
  </si>
  <si>
    <t>мероприятие не выполнено в виду напряженного исполнения бюджета МО Гулькевичский район, сроки реализации  перенесены на 2016 год</t>
  </si>
  <si>
    <t xml:space="preserve">Капитальный ремонт МБОУ ДОД ЦРТДиЮ </t>
  </si>
  <si>
    <t>2015-2017</t>
  </si>
  <si>
    <t>в 1 полугодии 2015 года за счет  средств бюджета МО Гулькевичский район  приобретен спортивный инвентарь (мячи, стол для армспорта,, инвентарь для городошного спорта, штангетки, велосипеды и запчасти к ним) обор для оснащения спортивных учреждений района, в которых обучается 3008 чел.</t>
  </si>
  <si>
    <t>Строительство и обустройство многофункциональной спортивной площадки, г.Гулькевичи, ул.Симонова, 137, Гулькевичское городское поселение</t>
  </si>
  <si>
    <t>в рамках государственной программы по организации и проведению общественных работ и ВЦП "Содействие занятости населения КК на 2014-2016гг."на оплачиваемые общественные работыв в 1 полугодии 2015 года трудоустоено 116 человек, из числа безработных 78 граждан. Работа по увеличению занятости и направлению на общественные работы будет продолжена и во II полугодии 2015 года</t>
  </si>
  <si>
    <t>Реконструкция дороги ул. Короткова от  ул. Октябрьской до ул.Красной в Гулькевичском городском поселении</t>
  </si>
  <si>
    <t>Капитальный ремонт автомобильных дорог общего пользования Николенского сельского поселения (х.Вербовый ул.Заречная от дома № 401 до дома № 400)</t>
  </si>
  <si>
    <t>Капитальный ремонт автомобильных дорог общего пользования Новоукраинского сельского поселения (х.Самойлов, ул.Красная 2250м;  ул.Есенина 1100 м; ул. Степная 1000 м; тротуар по ул.Красной 1000 м; по ул.Есенина  800 м)</t>
  </si>
  <si>
    <t>Капитальный ремонт автомобильных дорог общего пользования Гирейского сельского поселения: ул. Приозерная 1100 м, ул. Школьная 1000 м, ул.Зеленая 700 м, ул. Фрунзе 700 м</t>
  </si>
  <si>
    <t>Капитальный ремонт  автомобильных дорог общего пользования Красносельского сельское  поселение пос. Красносельский, ул. Лесная, ул. Лермонтова, ул. Гагарина, ул. Южная, ул. Луговая, ул. Песчаная, ул. Подгорная (часть),  ул. Пролетарская, ул. Пионерская, пер. Комсомольский)</t>
  </si>
  <si>
    <t>Капитальный ремонт автомобильных дорог общего пользования  сельского поселения Венцы-Заря (ул. 30 лет Победы п. Заря, ул. Мира п. Венцы)</t>
  </si>
  <si>
    <t>Капитальный ремонт автомобильных дорог общего пользования Комсомольского сельского поселения (ул. Механизаторов п. Комсомольский, ул. Маяковского х. Тельман)</t>
  </si>
  <si>
    <t>Капитальный ремонт автомобильных дорог общего пользования Скобелевского сельского поселения (ул. Заречная х. Борисов;  ул. Степная х. Спорный )</t>
  </si>
  <si>
    <t>Капитальный ремонт автомобильных дорог общего пользования Отрадо-Кубанского сельского поселения (п.Ботаника, ул.Вавилова,  ул.Ленина от ул.Новой до ул.Рабочая, ул.Ленина от ул.Михалько до ул.Степная, тротуар по ул.Красной)</t>
  </si>
  <si>
    <t>Капитальный ремонт автомобильных дорог общего пользования Пушкинского сельского поселения (ул.  Энтузиастов с. Пушкинское)</t>
  </si>
  <si>
    <t>Капитальный ремонт автомобильных дорог общего пользования Соколовского сельского поселения (ул. Ленина 200 м, ул. Кирова 100 м, ул. Пушкина 100 м с.Соколовское)</t>
  </si>
  <si>
    <t xml:space="preserve">Капитальный ремонт автомобильных дорог общего пользования Отрадо-Ольгинского сельского поселения (ул. Красная с.Отрадо-Ольгинское)     </t>
  </si>
  <si>
    <t>Капитальный ремонт автомобильных дорог общего пользования Отрадо-ольгинского сельского поселения (ул. Мира, ул. Маяковского х. Тельман)</t>
  </si>
  <si>
    <t>мероприятие профинансировано из бюджетов городских  и сельских поселений в пределах выделенных средств - 30,4% от запланированного объема. Основная доля расходов запланирована на 2 полугодие по графикам проведения мероприятий.</t>
  </si>
  <si>
    <t>мероприятие выполнено в полном объеме. В 2015 году премией "Лучший работник культуры" награждено 10 работников культуры</t>
  </si>
  <si>
    <t>Поддержка фестивальной деятельности, проведение социально-значимых культурно-досуговых мероприятий, участие в конкурсах на различных уровнях культурно-досуговыми учреждениями поселений (22 учреждения)</t>
  </si>
  <si>
    <t>срок выполнения мероприятия запланирован на 4 квартал 2015 года после подписания соглашения об участии в государственной программе «Развитие культуры»</t>
  </si>
  <si>
    <t>ввиду недостатка средст в бюджете МО Гулькевичский район, осуществлен только ремонт кровли учреждения культуры в сельском поселении Кубань.  Напралены заявки на участие в государственной программе «Развитие культуры» по 9 учреждениям культуры сельских и городских поселенийна софинансирование мероприятия из средств краевого бюджета.Реализации мероприятия - капитальный ремонт 16 учреждений культуры перенесены на 2016 год.</t>
  </si>
  <si>
    <t xml:space="preserve">мероприятие выполнено частично в пределах средст, выделенных из бюджетов городских  и сельских поселений, а ткаже внебюджетных средств. Учреждениями культуры приобретены муцзыкальная аппаратура, офисная и оргтехника. Основная доля расходов запланирована на 2 полугодие. </t>
  </si>
  <si>
    <t>ввиду недостатка средств местного бюджета и отсутствия финансирования из краевого бюджета сроки реализации мероприятия перенесены на на более поздние сроки реализации Программы</t>
  </si>
  <si>
    <t xml:space="preserve">мероприятие выполнено частично в пределах выделенных средств из местного бюджета и внебюджетных источников. Приобретены музыкальное оборудование, офисная, оргтехника, мебель. </t>
  </si>
  <si>
    <t>выполнено в полном объеме, в 2015г. Стипендиатами стали 10 лучших учащихся школ дополнительного образования</t>
  </si>
  <si>
    <t>финансирование мероприятия в 215 году Программой СЭР не предусматривалось</t>
  </si>
  <si>
    <t>выполнено в пределах финансирования из местного бюджета и внебюджетных источников. Финансирование мероприятия также предусмотрена на II полугодие 2015 года</t>
  </si>
  <si>
    <t>в I полугодии 2015 года финасирование мероприятий по газификации сельских населенны пунктов Гулькевичского  района из краевого и местного бюджетов не осуществлялось</t>
  </si>
  <si>
    <t xml:space="preserve">реализация мероприятия в I полугодии 2015 года не осуществлялось в связи с отсутствием средств у инвестора. </t>
  </si>
  <si>
    <t>За счет внебюджетных источников осуществлялись работы по замене изношеных сетей холодного водоснабжения, общей протяженностью 840 м.п., в результате чего уменьшаться потери воды на сетях холодного водоснабжения.</t>
  </si>
  <si>
    <t>Проведены работы по замене оборудования, подведению газопровода. Осуществляются пуско-наладочные работы. Положительным эффектом выполнения мероприятия станет стабильная работа котельного оборудования при нагрузках, при понижении температуры наружного воздуха.</t>
  </si>
  <si>
    <t>мероприятие в первом полугодии 2015 года не выполнено в связи с отсутствием финансирования</t>
  </si>
  <si>
    <t>реализация мероприятия в I полугодии 2015 года не осуществлялась в связи с отсутствием финансирования</t>
  </si>
  <si>
    <t>Осуществляются мероприятия по подготовке к осенне-зимнему периоду 2015-2016 года, в частности по замене тепловых сетей, капитальному ремонту котлов и замене дымовых труб. Положительным эффектом реализации мероприятий - уменьшение количетсва аварий  и снижение потерь тепловой энергии в теплосетях</t>
  </si>
  <si>
    <t>мероприятие реализовано частично,  денежные средства выделены  на содержание МКУ "Единая дежурно-диспетчерская служба"</t>
  </si>
  <si>
    <t>финансирование мероприятия в I полугодии 2015 года не осуществлялось</t>
  </si>
  <si>
    <t xml:space="preserve">С 09.06.2015г. по 23.06.2015г. осуществлялся прием заявлений на оказание финансовой поддержки субъектам малого и среднего предпринимательства Гулькевичского района за счет средств бюджета МО Гулькевичский район в рамках муниципальной программы «Экономическое развитие и инновационная экономика в МО Гулькевичский район» на 2015-2017 годы, утв. поставлением администрации МО Гулькевичский район от 14 октября 2014 года № 1814.
11.06.2015г. ИП Науменко Б.Е. предоставил в управление экономики и потребительской сферы документы для участия в программе. 22.06.2015г. на заседании комиссии по рассмотрению вопросов, связанных с возмещением из бюджета МО Гулькевичский район части затрат заявленных к возмещению субъектами малого предпринимательства на ранней стадии их деятельности в части приобретения основных фондов и  нематериальных активов принято решение о предоставлении ИП Науменко Б.Е. субсидии в размере 300 000 (триста тысяч) руб. – для возмещения части затрат по приобретению основных фондов.Реализация мероприятия будет осуществлена во II полугодии 2015 г.
</t>
  </si>
  <si>
    <t>сформировано 11 земельных участков  для предоставления инвесторам в порядке, предусмотренном действующим законодательством, для размещения коммерческих объектов</t>
  </si>
  <si>
    <t>мероприятие профинансировано за счет средств местного бюджета и выполнено в запланированном  объеме</t>
  </si>
  <si>
    <t>мероприятие выполнено в запланированном объеме с учетом модернизации инвестиционного портала в соответствии с приказом министерства стратегического развития, инветсиций и внешнеэкономической деятельности от 10.12.2014              № 354</t>
  </si>
  <si>
    <t>разрешение на ввод в эксплуатацию от 30.04.2015 № RU23507101-6</t>
  </si>
  <si>
    <t>с марта 2013 года заявка на открытие кредитной линии находилась на рассмотрении в ОАО ВЭБ, в связи со снижением капитализации банков в условиях введенных Евросоюзом и США в 2014 году санкций в отношении финансовых организаций РФ инвестор отказался от намерений реализовать данный проект, соглашение от 27.09.2013г. расторгнуто</t>
  </si>
  <si>
    <t xml:space="preserve">отказ инвестора от земельного участка, соглашение от 28.09.2013г. расторгнуто </t>
  </si>
  <si>
    <t>приобретено оборудование и инвентарь для цеха по выпуску плит безопалубочного формования</t>
  </si>
  <si>
    <t>здание цеха по выпуску плит безопалубочного формования построено, введено в эксплуатацию, создано 50 новых рабоих мест</t>
  </si>
  <si>
    <t>до конца года ожидается освоить всю запланированную сумму</t>
  </si>
  <si>
    <t>Реконструкция зданий ОАО "Силикат" осуществлена в 2013г.-2014г. за счет собственных средств инвестора</t>
  </si>
  <si>
    <t>Капитальный ремонт зданий и отделений центральной районной больницы:  родильного дома, детской поликлиники и женской консультации, лечебного корпуса №2 (хирургия), взрослого инфекционного отделения, стерилизацонного  отделения, детского инфекционного отделения, пищеблока, прачечной, помещений клинико-диагностической лаборатории</t>
  </si>
  <si>
    <t>в связи с отсутствием финансирования из краевого бюджета и недостатком средств в местном бюджете, капитальный ремонт Гирейской районной больницы в 1 полугодии 2015 года не проводился</t>
  </si>
  <si>
    <t>ИТОГО АРХИТЕКТУРА И ГРАДОСТРОИТЕЛЬСТВО</t>
  </si>
  <si>
    <t>в I полугодии 2015 года 1 семья получила субсидию на приобретение жилья из краевого бюдета</t>
  </si>
  <si>
    <t>в виду отсутствия финансирования реализация мероприятия перенесена на более поздние сроки</t>
  </si>
  <si>
    <t xml:space="preserve">для реализации мероприятия по реконструкции дошкольных учреждений в г.Гулькевичи, х.Духовский, ст.Скобелевская Управлением образования администрации МО Гулькевичский район подготовлена и направлена заявка на софинансирование из краевого бюджета </t>
  </si>
  <si>
    <t>дя реализации мероприятия по реконструкции дошкольных учреждений в х.Духовский, ст.Скобелевская Управлением образования администрации МО Гулькевичский район подготовлена и направлена заявка на софинансирование из краевого бюджета.Объем финансирования уточняется</t>
  </si>
  <si>
    <t>мероприятие реализованов полном объеме в 2013 году</t>
  </si>
  <si>
    <t xml:space="preserve">в 2014 году в МКУ МФЦ функционируют 19 окон. В 7 из них прием ведется по принципу «одного окна». Открыты удаленные рабочие места МФЦ в Красносельском городском и  Соколовском сельском поселениях Гулькевичского района. В 2014 году за получением государственных муниципальных услуг обратилось и получили таковые 52 тыс. чел., что  на чел. больше соответствующего периода 2013г.
</t>
  </si>
  <si>
    <t xml:space="preserve">в рамках мероприятий краевой прогаммы "Развитие сельского хозяйства и регулирование рынков сельскохозяйственной продукции, сырья и продовольствия" в части развитияотрасли животноводства в I полугодии 2015г получена господдержка  в сумме 4212 тыс. руб. на возмещение части затрат с/х товаропроизводителям на 1кг реализованного (или) отгруженного молока на собственную переработку. В настоящее время осуществляется освоение денежных средств на приобретение племенного скота КРС молочного направления, на содержание племенного скота на предприятиях, имеющих статус племзаводов.   </t>
  </si>
  <si>
    <t>подготовлена проектно-сметная документация. Срок реализации в 2015 году</t>
  </si>
  <si>
    <t>в связи с недостаточным финансированием в I полугодии 2015 года проведен частичный ремонт дороги ул. Короткова от ул. Московская до ул. Торговая в г. Гулькевичи протяженностью 700 м</t>
  </si>
  <si>
    <t>Капитальный ремонт автомобильных дорог общего пользования, включенных в "Дорожную карту" в части развития  общественной и инженерной инфраструктуры на 2015 год</t>
  </si>
  <si>
    <t>12.1.</t>
  </si>
  <si>
    <t>в 2015году в МКУ МФЦ функционирует 21 окно. В 10 из них в самом здании МФЦ, а также в 9 в городских и сельских поселениях ведется прием по принципу «одного окна». ТОСПы открыты в Соколовском, Красносельском, Венцы-Заря, Комсомольском, Кубань, Николенском, Новоукраинском, Отрадо-Кубанском, Отрадо-Ольгинском поселениях Гулькевичского района. За 6 месяцев 2015 года в МФЦ за получением государственных муниципальных услуг обратилось и получили таковые 30 972 человека.</t>
  </si>
  <si>
    <t>В связи с уточнением объема работ (строительство) сроки реализации мероприятия будут перенесены на 2016 год</t>
  </si>
  <si>
    <t>отделом физической культуры и спорта администрации МО Гулькевичский район подготовлены и направлены  в министерство физической культуры  спорта КК документы для участия в государственной программы КК "Развитие физической культуры и спорта". В связи не включением мероприятия в перечень объектов КК для софинансирования из средств краевого бюджета в 2015 году, реализация мероприятия будет осуществляться в более поздние сроки (уточняются)</t>
  </si>
  <si>
    <t>отделом физической культуры и спорта адм. МО Гулькевичский район подготовлены и направлены  в министерство физической культуры  спорта КК документы для участия в государственной программы КК "Развитие физической культуры и спорта" для софинансирования из средств краевого бюджета. В связи с не включением мероприятия в программу  мероприятие в I полугодии 2015 года не исполнялось</t>
  </si>
  <si>
    <t>подготовлена ПСД на реконструкцию спортивного зала х.Тысячный, в министерство физической культуры и спорта КК в 2014 году направлены документы для участия в государственной программы КК "Развитие физической культуры и спорта" для софинансирования из средств краевого бюджета. Ввиду отсутствия финансирования в I полугодии  2015 года мероприятие не выполняолось, сроки реализации  будкт перенесены на 2016  год</t>
  </si>
  <si>
    <t>в связи с отсутствием финансирования мероприятие в I полугодии  2015 года не выполнено. Реализация мероприятия будет осуществяться в более поздние сроки</t>
  </si>
  <si>
    <t>мероприятие выполнено частично в пределах выделенных средств из местного бюджета. В 2014 году из краевого бюджета средства  не выделялись, за счет  средств бюджета МО Гулькевичский район  приобретен спортивный инвентарь, оборудование и спортивная форма для оснащения спортивных учреждений района, в которых обучается 2955 чел., также приобретен автомобиль для отделения велоспорта ЦСП "Заря"</t>
  </si>
  <si>
    <t>в связи с недостатком средств в бюджете Гулькевичского городского поселения, мероприятие в I полугодии 2015 года не исполнялось, сроки реализации будут перенесены на 2016 год</t>
  </si>
  <si>
    <t xml:space="preserve">в ходе проведения мониторинга состояния автомобильных дорог поселения установлена первоочередная необходимость преведения ремонта автодороги поселения по ул.Советской. </t>
  </si>
  <si>
    <t>в ходе проведения мониторинга состояния автомобильных дорог поселения установлена первоочередная необходимость проведения ремонта автодорог поселения  ул.Есенина от ул.Прикубанской до ул.Свободы; ул.Прикубанской от ул.Красной до ул.Есенина; ул.Свободы от ул.Есенина до ул.Красной в с.Новоукраинском. Работы выполнены в полном объеме.</t>
  </si>
  <si>
    <t>в ходе проведения мониторинга состояния автомобильных дорог поселения установлена первоочередная необходимость проведения ремонта автодорог поселения  ул.Комсомольской и ул.Приозёрной в х.Духовском. Мероприятие выполнено за счет средств краевого и местного бюджетов</t>
  </si>
  <si>
    <t>в ходе проведения мониторинга состояния автомобильных дорог поселения установлена первоочередная необходимость проведения ремонта автодороги ул.Школьной от ул.Мира до ул.Ленина Отрадо-Ольгинского сельского поселения. Работы выполнены в полном объеме</t>
  </si>
  <si>
    <t>в ходе проведения мониторинга состояния автомобильных дорог поселения установлена первоочередная необходимость проведения ремонта автодорог поселения пер.Тихого от ул.Ленина до ул.Школьной; ул.Восточной в п.Гирей. Работы выполнены в полном объеме</t>
  </si>
  <si>
    <t>в ходе проведения мониторинга состояния автомобильных дорог поселения установлена первоочередная необходимость проведения ремонта автодорог поселения по ул.Есенина от ул.Прикубанской до ул.Свободы; ул.Прикубанской от ул.Красной до ул.Есенина; ул.Свободы от ул.Есенина до ул.Красной в с.Новоукраинском. Работы выполнены в полном объеме</t>
  </si>
  <si>
    <t>мероприятие выполнено частично: проведен капитальный ремонт двух детских садов МБДОУ ЦРР д/с № 30 в п.Комсомольский на 60 мест, МБДОУ д/с №26 п. Венцы 26 на 80 мест. Финансирование осуществлялось в рамках КЦП «Развитие системы дошкольного образования в Краснодарском крае» на 2010 - 2015 гг, МЦП «Развитие образования в Гулькевичском районе» на 2011-2015 гг за счет средств краевого и местного бюджета. Проведение капитального ремонта МБДОУ д/с  №22 в п. Урожайный планируется осуществлять в 2016 году</t>
  </si>
  <si>
    <t>за счет средств местного бюджетов проводится капитальный ремонт спортивных залов МАОУ СОШ № 1, МБОУ СОШ № 2, МБОУ СОШ №19. Завершение ремонта  планируется к началу нового учебного года</t>
  </si>
  <si>
    <t>мероприятие выполнено в пределах выделенных средств из бюджетов городских и сельских поселений</t>
  </si>
  <si>
    <t>финансирование участия МО Гулькевичский район в XIV международном инвестиционном форуме "Сочи 2015" будет осуществляться во II полугодии 2015 года</t>
  </si>
  <si>
    <t>Приложение 1</t>
  </si>
  <si>
    <t>12.1.15</t>
  </si>
  <si>
    <t>Капитальный ремонт автомобильных дорог общего пользования Тысячного сельского поселения (ул. Советсквая х.Тысячный)</t>
  </si>
</sst>
</file>

<file path=xl/styles.xml><?xml version="1.0" encoding="utf-8"?>
<styleSheet xmlns="http://schemas.openxmlformats.org/spreadsheetml/2006/main">
  <numFmts count="1">
    <numFmt numFmtId="164" formatCode="#,##0.0"/>
  </numFmts>
  <fonts count="21">
    <font>
      <sz val="10"/>
      <name val="Arial Cyr"/>
      <charset val="204"/>
    </font>
    <font>
      <b/>
      <sz val="14"/>
      <name val="Times New Roman"/>
      <family val="1"/>
      <charset val="204"/>
    </font>
    <font>
      <sz val="14"/>
      <name val="Times New Roman"/>
      <family val="1"/>
      <charset val="204"/>
    </font>
    <font>
      <sz val="12"/>
      <name val="Times New Roman"/>
      <family val="1"/>
      <charset val="204"/>
    </font>
    <font>
      <b/>
      <sz val="12"/>
      <name val="Times New Roman"/>
      <family val="1"/>
      <charset val="204"/>
    </font>
    <font>
      <b/>
      <sz val="7"/>
      <name val="Times New Roman"/>
      <family val="1"/>
      <charset val="204"/>
    </font>
    <font>
      <sz val="11"/>
      <name val="Times New Roman"/>
      <family val="1"/>
      <charset val="204"/>
    </font>
    <font>
      <sz val="12"/>
      <name val="Calibri"/>
      <family val="2"/>
      <charset val="204"/>
    </font>
    <font>
      <i/>
      <sz val="12"/>
      <name val="Times New Roman"/>
      <family val="1"/>
      <charset val="204"/>
    </font>
    <font>
      <b/>
      <sz val="11"/>
      <name val="Times New Roman"/>
      <family val="1"/>
      <charset val="204"/>
    </font>
    <font>
      <sz val="8"/>
      <name val="Arial Cyr"/>
      <charset val="204"/>
    </font>
    <font>
      <b/>
      <sz val="12"/>
      <color indexed="8"/>
      <name val="Times New Roman"/>
      <family val="1"/>
      <charset val="204"/>
    </font>
    <font>
      <sz val="12"/>
      <color indexed="8"/>
      <name val="Times New Roman"/>
      <family val="1"/>
      <charset val="204"/>
    </font>
    <font>
      <b/>
      <sz val="12"/>
      <name val="Arial Cyr"/>
      <charset val="204"/>
    </font>
    <font>
      <sz val="14"/>
      <name val="Calibri"/>
      <family val="2"/>
      <charset val="204"/>
    </font>
    <font>
      <b/>
      <sz val="12"/>
      <color theme="1"/>
      <name val="Times New Roman"/>
      <family val="1"/>
      <charset val="204"/>
    </font>
    <font>
      <sz val="12"/>
      <color rgb="FFFF0000"/>
      <name val="Times New Roman"/>
      <family val="1"/>
      <charset val="204"/>
    </font>
    <font>
      <sz val="12"/>
      <color theme="1"/>
      <name val="Times New Roman"/>
      <family val="1"/>
      <charset val="204"/>
    </font>
    <font>
      <b/>
      <sz val="14"/>
      <color theme="1"/>
      <name val="Times New Roman"/>
      <family val="1"/>
      <charset val="204"/>
    </font>
    <font>
      <sz val="10"/>
      <name val="Arial Cyr"/>
      <family val="2"/>
      <charset val="204"/>
    </font>
    <font>
      <sz val="10"/>
      <name val="Times New Roman"/>
      <family val="1"/>
      <charset val="204"/>
    </font>
  </fonts>
  <fills count="3">
    <fill>
      <patternFill patternType="none"/>
    </fill>
    <fill>
      <patternFill patternType="gray125"/>
    </fill>
    <fill>
      <patternFill patternType="solid">
        <fgColor theme="5" tint="0.79998168889431442"/>
        <bgColor indexed="64"/>
      </patternFill>
    </fill>
  </fills>
  <borders count="3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top style="thin">
        <color indexed="64"/>
      </top>
      <bottom/>
      <diagonal/>
    </border>
    <border>
      <left/>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8"/>
      </left>
      <right style="thin">
        <color indexed="8"/>
      </right>
      <top style="thin">
        <color indexed="8"/>
      </top>
      <bottom/>
      <diagonal/>
    </border>
    <border>
      <left style="medium">
        <color indexed="64"/>
      </left>
      <right/>
      <top style="thin">
        <color indexed="64"/>
      </top>
      <bottom style="thin">
        <color indexed="64"/>
      </bottom>
      <diagonal/>
    </border>
  </borders>
  <cellStyleXfs count="2">
    <xf numFmtId="0" fontId="0" fillId="0" borderId="0"/>
    <xf numFmtId="0" fontId="19" fillId="0" borderId="0"/>
  </cellStyleXfs>
  <cellXfs count="296">
    <xf numFmtId="0" fontId="0" fillId="0" borderId="0" xfId="0"/>
    <xf numFmtId="0" fontId="2" fillId="0" borderId="0" xfId="0" applyFont="1" applyFill="1" applyAlignment="1">
      <alignment horizontal="center"/>
    </xf>
    <xf numFmtId="0" fontId="2" fillId="0" borderId="0" xfId="0" applyFont="1" applyFill="1" applyBorder="1"/>
    <xf numFmtId="0" fontId="4" fillId="0" borderId="2" xfId="0" applyFont="1" applyFill="1" applyBorder="1" applyAlignment="1">
      <alignment horizontal="center" wrapText="1"/>
    </xf>
    <xf numFmtId="3" fontId="4" fillId="0" borderId="2" xfId="0" applyNumberFormat="1" applyFont="1" applyFill="1" applyBorder="1" applyAlignment="1">
      <alignment horizontal="right" wrapText="1"/>
    </xf>
    <xf numFmtId="3" fontId="12" fillId="0" borderId="4" xfId="0" applyNumberFormat="1" applyFont="1" applyFill="1" applyBorder="1" applyAlignment="1">
      <alignment horizontal="center" vertical="top" wrapText="1"/>
    </xf>
    <xf numFmtId="0" fontId="4" fillId="0" borderId="6" xfId="0" applyFont="1" applyFill="1" applyBorder="1" applyAlignment="1">
      <alignment horizontal="center" vertical="top" wrapText="1"/>
    </xf>
    <xf numFmtId="3" fontId="16" fillId="0" borderId="2" xfId="0" applyNumberFormat="1" applyFont="1" applyFill="1" applyBorder="1" applyAlignment="1">
      <alignment horizontal="center" vertical="top" wrapText="1"/>
    </xf>
    <xf numFmtId="0" fontId="17" fillId="0" borderId="0" xfId="0" applyFont="1" applyFill="1" applyAlignment="1">
      <alignment vertical="center"/>
    </xf>
    <xf numFmtId="0" fontId="17" fillId="0" borderId="0" xfId="0" applyFont="1" applyFill="1" applyAlignment="1">
      <alignment horizontal="center" vertical="center"/>
    </xf>
    <xf numFmtId="3" fontId="3" fillId="0" borderId="3" xfId="0" applyNumberFormat="1" applyFont="1" applyFill="1" applyBorder="1" applyAlignment="1">
      <alignment horizontal="left" vertical="top" wrapText="1"/>
    </xf>
    <xf numFmtId="3" fontId="3" fillId="0" borderId="3" xfId="0" applyNumberFormat="1" applyFont="1" applyFill="1" applyBorder="1" applyAlignment="1">
      <alignment vertical="top" wrapText="1"/>
    </xf>
    <xf numFmtId="0" fontId="3" fillId="0" borderId="2"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0" fontId="3" fillId="0" borderId="10" xfId="0" applyNumberFormat="1" applyFont="1" applyFill="1" applyBorder="1" applyAlignment="1">
      <alignment horizontal="left" vertical="top" wrapText="1"/>
    </xf>
    <xf numFmtId="3" fontId="3" fillId="0" borderId="10" xfId="0" applyNumberFormat="1" applyFont="1" applyFill="1" applyBorder="1" applyAlignment="1">
      <alignment horizontal="left" vertical="top" wrapText="1"/>
    </xf>
    <xf numFmtId="3" fontId="4" fillId="0" borderId="10" xfId="0" applyNumberFormat="1" applyFont="1" applyFill="1" applyBorder="1" applyAlignment="1">
      <alignment horizontal="center" vertical="top" wrapText="1"/>
    </xf>
    <xf numFmtId="164" fontId="3" fillId="0" borderId="2" xfId="0" applyNumberFormat="1" applyFont="1" applyFill="1" applyBorder="1" applyAlignment="1">
      <alignment horizontal="center" vertical="top" wrapText="1"/>
    </xf>
    <xf numFmtId="164" fontId="11" fillId="0" borderId="2" xfId="0" applyNumberFormat="1" applyFont="1" applyFill="1" applyBorder="1" applyAlignment="1">
      <alignment horizontal="center" vertical="top" wrapText="1"/>
    </xf>
    <xf numFmtId="3" fontId="12" fillId="0" borderId="2" xfId="0" applyNumberFormat="1" applyFont="1" applyFill="1" applyBorder="1" applyAlignment="1">
      <alignment horizontal="left" vertical="top" wrapText="1"/>
    </xf>
    <xf numFmtId="164" fontId="12" fillId="0" borderId="2" xfId="0" applyNumberFormat="1" applyFont="1" applyFill="1" applyBorder="1" applyAlignment="1">
      <alignment horizontal="center" vertical="top" wrapText="1"/>
    </xf>
    <xf numFmtId="0" fontId="16" fillId="0" borderId="2" xfId="0" applyFont="1" applyFill="1" applyBorder="1" applyAlignment="1">
      <alignment horizontal="center" vertical="top" wrapText="1"/>
    </xf>
    <xf numFmtId="0" fontId="9" fillId="0" borderId="2" xfId="0" applyNumberFormat="1" applyFont="1" applyFill="1" applyBorder="1" applyAlignment="1">
      <alignment horizontal="left" vertical="top" wrapText="1"/>
    </xf>
    <xf numFmtId="3" fontId="4" fillId="0" borderId="4" xfId="0" applyNumberFormat="1" applyFont="1" applyFill="1" applyBorder="1" applyAlignment="1">
      <alignment horizontal="center" vertical="top" wrapText="1"/>
    </xf>
    <xf numFmtId="3" fontId="4" fillId="0" borderId="3" xfId="0" applyNumberFormat="1" applyFont="1" applyFill="1" applyBorder="1" applyAlignment="1">
      <alignment horizontal="center" vertical="top" wrapText="1"/>
    </xf>
    <xf numFmtId="3" fontId="9" fillId="0" borderId="3" xfId="0" applyNumberFormat="1" applyFont="1" applyFill="1" applyBorder="1" applyAlignment="1">
      <alignment horizontal="left" vertical="top" wrapText="1"/>
    </xf>
    <xf numFmtId="49" fontId="3" fillId="0" borderId="2" xfId="0" applyNumberFormat="1" applyFont="1" applyFill="1" applyBorder="1" applyAlignment="1">
      <alignment horizontal="left" vertical="top" wrapText="1"/>
    </xf>
    <xf numFmtId="49" fontId="3" fillId="0" borderId="4" xfId="0" applyNumberFormat="1" applyFont="1" applyFill="1" applyBorder="1" applyAlignment="1">
      <alignment horizontal="left" vertical="top" wrapText="1"/>
    </xf>
    <xf numFmtId="0" fontId="3" fillId="0" borderId="2" xfId="0" applyFont="1" applyFill="1" applyBorder="1" applyAlignment="1">
      <alignment vertical="top" wrapText="1"/>
    </xf>
    <xf numFmtId="49" fontId="4" fillId="0" borderId="2" xfId="0" applyNumberFormat="1" applyFont="1" applyFill="1" applyBorder="1" applyAlignment="1">
      <alignment horizontal="center" vertical="top" wrapText="1"/>
    </xf>
    <xf numFmtId="0" fontId="4" fillId="0" borderId="5" xfId="0" applyFont="1" applyFill="1" applyBorder="1" applyAlignment="1">
      <alignment horizontal="center" vertical="top" wrapText="1"/>
    </xf>
    <xf numFmtId="49" fontId="6" fillId="0" borderId="2" xfId="0" applyNumberFormat="1" applyFont="1" applyFill="1" applyBorder="1" applyAlignment="1">
      <alignment horizontal="center" vertical="top" wrapText="1"/>
    </xf>
    <xf numFmtId="0" fontId="2" fillId="0" borderId="2" xfId="0" applyFont="1" applyFill="1" applyBorder="1"/>
    <xf numFmtId="3" fontId="16" fillId="0" borderId="2" xfId="0" applyNumberFormat="1" applyFont="1" applyFill="1" applyBorder="1" applyAlignment="1">
      <alignment horizontal="left" vertical="top" wrapText="1"/>
    </xf>
    <xf numFmtId="0" fontId="16" fillId="0" borderId="2" xfId="0" applyNumberFormat="1" applyFont="1" applyFill="1" applyBorder="1" applyAlignment="1">
      <alignment horizontal="left" vertical="top" wrapText="1"/>
    </xf>
    <xf numFmtId="3" fontId="3" fillId="0" borderId="2" xfId="0" applyNumberFormat="1" applyFont="1" applyFill="1" applyBorder="1" applyAlignment="1">
      <alignment vertical="top" wrapText="1"/>
    </xf>
    <xf numFmtId="3" fontId="3" fillId="0" borderId="29" xfId="0" applyNumberFormat="1" applyFont="1" applyFill="1" applyBorder="1" applyAlignment="1">
      <alignment horizontal="center" vertical="top" wrapText="1"/>
    </xf>
    <xf numFmtId="0" fontId="3" fillId="0" borderId="29" xfId="0" applyNumberFormat="1" applyFont="1" applyFill="1" applyBorder="1" applyAlignment="1">
      <alignment horizontal="left" vertical="top" wrapText="1"/>
    </xf>
    <xf numFmtId="0" fontId="3" fillId="0" borderId="29" xfId="0" applyFont="1" applyFill="1" applyBorder="1" applyAlignment="1">
      <alignment horizontal="center" vertical="top" wrapText="1"/>
    </xf>
    <xf numFmtId="3" fontId="3" fillId="0" borderId="29" xfId="0" applyNumberFormat="1" applyFont="1" applyFill="1" applyBorder="1" applyAlignment="1">
      <alignment horizontal="left" vertical="top" wrapText="1"/>
    </xf>
    <xf numFmtId="3" fontId="4" fillId="0" borderId="29" xfId="0" applyNumberFormat="1" applyFont="1" applyFill="1" applyBorder="1" applyAlignment="1">
      <alignment horizontal="center" vertical="top" wrapText="1"/>
    </xf>
    <xf numFmtId="1" fontId="3" fillId="0" borderId="2" xfId="0" applyNumberFormat="1" applyFont="1" applyFill="1" applyBorder="1" applyAlignment="1">
      <alignment horizontal="center" vertical="top" wrapText="1"/>
    </xf>
    <xf numFmtId="3" fontId="3" fillId="0" borderId="4" xfId="0" applyNumberFormat="1" applyFont="1" applyFill="1" applyBorder="1" applyAlignment="1">
      <alignment horizontal="left" vertical="top" wrapText="1"/>
    </xf>
    <xf numFmtId="3" fontId="3" fillId="0" borderId="7" xfId="0" applyNumberFormat="1" applyFont="1" applyFill="1" applyBorder="1" applyAlignment="1">
      <alignment horizontal="center" vertical="top" wrapText="1"/>
    </xf>
    <xf numFmtId="3" fontId="3" fillId="0" borderId="3" xfId="0" applyNumberFormat="1" applyFont="1" applyFill="1" applyBorder="1" applyAlignment="1">
      <alignment horizontal="center" vertical="top" wrapText="1"/>
    </xf>
    <xf numFmtId="3" fontId="3" fillId="0" borderId="1" xfId="0" applyNumberFormat="1" applyFont="1" applyFill="1" applyBorder="1" applyAlignment="1">
      <alignment horizontal="left" vertical="top" wrapText="1"/>
    </xf>
    <xf numFmtId="0" fontId="4" fillId="0" borderId="1" xfId="0" applyNumberFormat="1" applyFont="1" applyFill="1" applyBorder="1" applyAlignment="1">
      <alignment horizontal="left" vertical="top" wrapText="1"/>
    </xf>
    <xf numFmtId="0" fontId="2" fillId="0" borderId="0" xfId="0" applyFont="1" applyFill="1"/>
    <xf numFmtId="3" fontId="3" fillId="0" borderId="10" xfId="1" applyNumberFormat="1" applyFont="1" applyFill="1" applyBorder="1" applyAlignment="1">
      <alignment vertical="top" wrapText="1"/>
    </xf>
    <xf numFmtId="3" fontId="3" fillId="0" borderId="10" xfId="1" applyNumberFormat="1" applyFont="1" applyFill="1" applyBorder="1" applyAlignment="1">
      <alignment horizontal="center" vertical="top" wrapText="1"/>
    </xf>
    <xf numFmtId="0" fontId="3" fillId="0" borderId="10" xfId="1" applyNumberFormat="1" applyFont="1" applyFill="1" applyBorder="1" applyAlignment="1">
      <alignment horizontal="left" vertical="top" wrapText="1"/>
    </xf>
    <xf numFmtId="0" fontId="3" fillId="0" borderId="0" xfId="1" applyNumberFormat="1" applyFont="1" applyFill="1" applyBorder="1" applyAlignment="1">
      <alignment horizontal="left" vertical="top" wrapText="1"/>
    </xf>
    <xf numFmtId="3" fontId="3" fillId="0" borderId="10" xfId="1" applyNumberFormat="1" applyFont="1" applyFill="1" applyBorder="1" applyAlignment="1">
      <alignment horizontal="left" vertical="top" wrapText="1"/>
    </xf>
    <xf numFmtId="3" fontId="4" fillId="0" borderId="10" xfId="1" applyNumberFormat="1" applyFont="1" applyFill="1" applyBorder="1" applyAlignment="1">
      <alignment horizontal="center" vertical="top" wrapText="1"/>
    </xf>
    <xf numFmtId="3" fontId="3" fillId="0" borderId="0" xfId="0" applyNumberFormat="1" applyFont="1" applyFill="1" applyBorder="1" applyAlignment="1">
      <alignment horizontal="left" vertical="top" wrapText="1"/>
    </xf>
    <xf numFmtId="3" fontId="9" fillId="0" borderId="2" xfId="0" applyNumberFormat="1" applyFont="1" applyFill="1" applyBorder="1" applyAlignment="1">
      <alignment horizontal="left" vertical="top" wrapText="1"/>
    </xf>
    <xf numFmtId="0" fontId="3" fillId="0" borderId="2" xfId="0" applyNumberFormat="1" applyFont="1" applyFill="1" applyBorder="1" applyAlignment="1">
      <alignment horizontal="left" vertical="top" wrapText="1"/>
    </xf>
    <xf numFmtId="3" fontId="2" fillId="0" borderId="2" xfId="0" applyNumberFormat="1" applyFont="1" applyFill="1" applyBorder="1" applyAlignment="1">
      <alignment horizontal="center" vertical="top" wrapText="1"/>
    </xf>
    <xf numFmtId="3" fontId="4" fillId="0" borderId="1" xfId="0" applyNumberFormat="1" applyFont="1" applyFill="1" applyBorder="1" applyAlignment="1">
      <alignment horizontal="center" vertical="top" wrapText="1"/>
    </xf>
    <xf numFmtId="3" fontId="11" fillId="0" borderId="4" xfId="0" applyNumberFormat="1" applyFont="1" applyFill="1" applyBorder="1" applyAlignment="1">
      <alignment horizontal="center" vertical="top" wrapText="1"/>
    </xf>
    <xf numFmtId="1" fontId="15" fillId="0" borderId="2" xfId="0" applyNumberFormat="1" applyFont="1" applyFill="1" applyBorder="1" applyAlignment="1">
      <alignment horizontal="center" vertical="top" wrapText="1"/>
    </xf>
    <xf numFmtId="3" fontId="4" fillId="0" borderId="2" xfId="0" applyNumberFormat="1" applyFont="1" applyFill="1" applyBorder="1" applyAlignment="1">
      <alignment horizontal="center" vertical="top" wrapText="1"/>
    </xf>
    <xf numFmtId="3" fontId="11" fillId="0" borderId="2" xfId="0" applyNumberFormat="1" applyFont="1" applyFill="1" applyBorder="1" applyAlignment="1">
      <alignment horizontal="center" vertical="top" wrapText="1"/>
    </xf>
    <xf numFmtId="3" fontId="3" fillId="0" borderId="1" xfId="0" applyNumberFormat="1" applyFont="1" applyFill="1" applyBorder="1" applyAlignment="1">
      <alignment horizontal="center" vertical="top" wrapText="1"/>
    </xf>
    <xf numFmtId="3" fontId="3" fillId="0" borderId="4" xfId="0" applyNumberFormat="1" applyFont="1" applyFill="1" applyBorder="1" applyAlignment="1">
      <alignment horizontal="center" vertical="top" wrapText="1"/>
    </xf>
    <xf numFmtId="3" fontId="12" fillId="0" borderId="2" xfId="0" applyNumberFormat="1" applyFont="1" applyFill="1" applyBorder="1" applyAlignment="1">
      <alignment horizontal="center" vertical="top" wrapText="1"/>
    </xf>
    <xf numFmtId="3" fontId="3" fillId="0" borderId="2" xfId="0" applyNumberFormat="1" applyFont="1" applyFill="1" applyBorder="1" applyAlignment="1">
      <alignment horizontal="left" vertical="top" wrapText="1"/>
    </xf>
    <xf numFmtId="3" fontId="3" fillId="0" borderId="8" xfId="0" applyNumberFormat="1" applyFont="1" applyFill="1" applyBorder="1" applyAlignment="1">
      <alignment horizontal="left" vertical="top" wrapText="1"/>
    </xf>
    <xf numFmtId="0" fontId="4" fillId="0" borderId="2" xfId="0" applyNumberFormat="1" applyFont="1" applyFill="1" applyBorder="1" applyAlignment="1">
      <alignment horizontal="left" vertical="top" wrapText="1"/>
    </xf>
    <xf numFmtId="3" fontId="4" fillId="0" borderId="2" xfId="0" applyNumberFormat="1" applyFont="1" applyFill="1" applyBorder="1" applyAlignment="1">
      <alignment horizontal="left" vertical="top" wrapText="1"/>
    </xf>
    <xf numFmtId="1" fontId="4" fillId="0" borderId="2" xfId="0" applyNumberFormat="1" applyFont="1" applyFill="1" applyBorder="1" applyAlignment="1">
      <alignment horizontal="center" vertical="top" wrapText="1"/>
    </xf>
    <xf numFmtId="3" fontId="12" fillId="0" borderId="1" xfId="0" applyNumberFormat="1" applyFont="1" applyFill="1" applyBorder="1" applyAlignment="1">
      <alignment horizontal="center" vertical="top" wrapText="1"/>
    </xf>
    <xf numFmtId="3" fontId="3" fillId="0" borderId="2" xfId="0" applyNumberFormat="1" applyFont="1" applyFill="1" applyBorder="1" applyAlignment="1">
      <alignment horizontal="center" vertical="top" wrapText="1"/>
    </xf>
    <xf numFmtId="3" fontId="3" fillId="0" borderId="8" xfId="0" applyNumberFormat="1" applyFont="1" applyFill="1" applyBorder="1" applyAlignment="1">
      <alignment horizontal="center" vertical="top" wrapText="1"/>
    </xf>
    <xf numFmtId="0" fontId="3" fillId="0" borderId="1" xfId="0" applyFont="1" applyFill="1" applyBorder="1" applyAlignment="1">
      <alignment horizontal="left" vertical="top" wrapText="1"/>
    </xf>
    <xf numFmtId="1" fontId="11" fillId="0" borderId="2" xfId="0" applyNumberFormat="1" applyFont="1" applyFill="1" applyBorder="1" applyAlignment="1">
      <alignment horizontal="center" vertical="top" wrapText="1"/>
    </xf>
    <xf numFmtId="0" fontId="3" fillId="0" borderId="1" xfId="0" applyFont="1" applyFill="1" applyBorder="1" applyAlignment="1">
      <alignment horizontal="center" vertical="top" wrapText="1"/>
    </xf>
    <xf numFmtId="0" fontId="3" fillId="0" borderId="2" xfId="0" applyFont="1" applyFill="1" applyBorder="1" applyAlignment="1">
      <alignment horizontal="left" vertical="top" wrapText="1"/>
    </xf>
    <xf numFmtId="0" fontId="3" fillId="0" borderId="3" xfId="0" applyFont="1" applyFill="1" applyBorder="1" applyAlignment="1">
      <alignment horizontal="center" vertical="top" wrapText="1"/>
    </xf>
    <xf numFmtId="0" fontId="3" fillId="0" borderId="4" xfId="0" applyFont="1" applyFill="1" applyBorder="1" applyAlignment="1">
      <alignment horizontal="center" vertical="top" wrapText="1"/>
    </xf>
    <xf numFmtId="0" fontId="4" fillId="0" borderId="1" xfId="0" applyFont="1" applyFill="1" applyBorder="1" applyAlignment="1">
      <alignment horizontal="center" vertical="top" wrapText="1"/>
    </xf>
    <xf numFmtId="0" fontId="4" fillId="0" borderId="3" xfId="0" applyFont="1" applyFill="1" applyBorder="1" applyAlignment="1">
      <alignment horizontal="center" vertical="top" wrapText="1"/>
    </xf>
    <xf numFmtId="0" fontId="0" fillId="0" borderId="3" xfId="0" applyFill="1" applyBorder="1" applyAlignment="1">
      <alignment horizontal="center" vertical="top" wrapText="1"/>
    </xf>
    <xf numFmtId="0" fontId="4" fillId="0" borderId="2" xfId="0" applyFont="1" applyFill="1" applyBorder="1" applyAlignment="1">
      <alignment horizontal="center" vertical="top" wrapText="1"/>
    </xf>
    <xf numFmtId="0" fontId="4" fillId="0" borderId="2" xfId="0" applyFont="1" applyFill="1" applyBorder="1" applyAlignment="1">
      <alignment horizontal="left" vertical="top" wrapText="1"/>
    </xf>
    <xf numFmtId="0" fontId="0" fillId="0" borderId="4" xfId="0" applyFill="1" applyBorder="1" applyAlignment="1">
      <alignment horizontal="center" vertical="top" wrapText="1"/>
    </xf>
    <xf numFmtId="0" fontId="4" fillId="0" borderId="4" xfId="0" applyFont="1" applyFill="1" applyBorder="1" applyAlignment="1">
      <alignment horizontal="center" vertical="top" wrapText="1"/>
    </xf>
    <xf numFmtId="0" fontId="3" fillId="0" borderId="2" xfId="0" applyFont="1" applyFill="1" applyBorder="1" applyAlignment="1">
      <alignment horizontal="center" vertical="top" wrapText="1"/>
    </xf>
    <xf numFmtId="0" fontId="3" fillId="0" borderId="1" xfId="0" applyNumberFormat="1" applyFont="1" applyFill="1" applyBorder="1" applyAlignment="1">
      <alignment horizontal="left" vertical="top" wrapText="1"/>
    </xf>
    <xf numFmtId="0" fontId="0" fillId="0" borderId="4" xfId="0" applyFill="1" applyBorder="1" applyAlignment="1">
      <alignment vertical="top" wrapText="1"/>
    </xf>
    <xf numFmtId="0" fontId="15" fillId="0" borderId="2" xfId="0" applyFont="1" applyFill="1" applyBorder="1" applyAlignment="1">
      <alignment horizontal="center" vertical="center" wrapText="1"/>
    </xf>
    <xf numFmtId="0" fontId="4" fillId="0" borderId="9" xfId="0" applyFont="1" applyFill="1" applyBorder="1" applyAlignment="1">
      <alignment horizontal="center" vertical="top" wrapText="1"/>
    </xf>
    <xf numFmtId="0" fontId="0" fillId="0" borderId="2" xfId="0" applyFill="1" applyBorder="1" applyAlignment="1">
      <alignment horizontal="center" vertical="top" wrapText="1"/>
    </xf>
    <xf numFmtId="0" fontId="4" fillId="0" borderId="2" xfId="0" applyFont="1" applyFill="1" applyBorder="1" applyAlignment="1">
      <alignment horizontal="center" vertical="top" wrapText="1"/>
    </xf>
    <xf numFmtId="0" fontId="2" fillId="0" borderId="1" xfId="0" applyFont="1" applyFill="1" applyBorder="1" applyAlignment="1">
      <alignment horizontal="justify"/>
    </xf>
    <xf numFmtId="0" fontId="2" fillId="0" borderId="3" xfId="0" applyFont="1" applyFill="1" applyBorder="1" applyAlignment="1">
      <alignment horizontal="justify"/>
    </xf>
    <xf numFmtId="0" fontId="20" fillId="0" borderId="3" xfId="0" applyFont="1" applyFill="1" applyBorder="1"/>
    <xf numFmtId="3" fontId="11" fillId="0" borderId="9" xfId="0" applyNumberFormat="1" applyFont="1" applyFill="1" applyBorder="1" applyAlignment="1">
      <alignment horizontal="center" vertical="top" wrapText="1"/>
    </xf>
    <xf numFmtId="3" fontId="4" fillId="0" borderId="9" xfId="0" applyNumberFormat="1" applyFont="1" applyFill="1" applyBorder="1" applyAlignment="1">
      <alignment horizontal="center" vertical="top" wrapText="1"/>
    </xf>
    <xf numFmtId="0" fontId="3" fillId="0" borderId="11" xfId="0" applyFont="1" applyFill="1" applyBorder="1" applyAlignment="1">
      <alignment horizontal="left" vertical="top" wrapText="1"/>
    </xf>
    <xf numFmtId="0" fontId="3" fillId="0" borderId="22" xfId="0" applyFont="1" applyFill="1" applyBorder="1" applyAlignment="1">
      <alignment horizontal="left" vertical="top" wrapText="1"/>
    </xf>
    <xf numFmtId="0" fontId="3" fillId="0" borderId="7" xfId="0" applyFont="1" applyFill="1" applyBorder="1" applyAlignment="1">
      <alignment horizontal="left" vertical="top" wrapText="1"/>
    </xf>
    <xf numFmtId="0" fontId="3" fillId="0" borderId="12"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8" xfId="0" applyFont="1" applyFill="1" applyBorder="1" applyAlignment="1">
      <alignment horizontal="left" vertical="top" wrapText="1"/>
    </xf>
    <xf numFmtId="0" fontId="0" fillId="0" borderId="13" xfId="0" applyBorder="1" applyAlignment="1">
      <alignment horizontal="left" vertical="top" wrapText="1"/>
    </xf>
    <xf numFmtId="0" fontId="0" fillId="0" borderId="23" xfId="0" applyBorder="1" applyAlignment="1">
      <alignment horizontal="left" vertical="top" wrapText="1"/>
    </xf>
    <xf numFmtId="0" fontId="0" fillId="0" borderId="14" xfId="0" applyBorder="1" applyAlignment="1">
      <alignment horizontal="left" vertical="top" wrapText="1"/>
    </xf>
    <xf numFmtId="49" fontId="3" fillId="0" borderId="1" xfId="0" applyNumberFormat="1" applyFont="1" applyFill="1" applyBorder="1" applyAlignment="1">
      <alignment horizontal="center" vertical="top" wrapText="1"/>
    </xf>
    <xf numFmtId="49" fontId="3" fillId="0" borderId="3" xfId="0" applyNumberFormat="1" applyFont="1" applyFill="1" applyBorder="1" applyAlignment="1">
      <alignment horizontal="center" vertical="top" wrapText="1"/>
    </xf>
    <xf numFmtId="0" fontId="0" fillId="0" borderId="4" xfId="0" applyBorder="1" applyAlignment="1">
      <alignment horizontal="center" vertical="top" wrapText="1"/>
    </xf>
    <xf numFmtId="0" fontId="3" fillId="0" borderId="1" xfId="0" applyFont="1" applyFill="1" applyBorder="1" applyAlignment="1">
      <alignment horizontal="center" vertical="top" wrapText="1"/>
    </xf>
    <xf numFmtId="0" fontId="3" fillId="0" borderId="3" xfId="0" applyFont="1" applyFill="1" applyBorder="1" applyAlignment="1">
      <alignment horizontal="center" vertical="top" wrapText="1"/>
    </xf>
    <xf numFmtId="0" fontId="0" fillId="0" borderId="4" xfId="0" applyFill="1" applyBorder="1" applyAlignment="1">
      <alignment horizontal="center" vertical="top" wrapText="1"/>
    </xf>
    <xf numFmtId="0" fontId="4" fillId="0" borderId="11" xfId="0" applyFont="1" applyFill="1" applyBorder="1" applyAlignment="1">
      <alignment horizontal="left" vertical="top" wrapText="1"/>
    </xf>
    <xf numFmtId="0" fontId="4" fillId="0" borderId="22" xfId="0" applyFont="1" applyFill="1" applyBorder="1" applyAlignment="1">
      <alignment horizontal="left" vertical="top" wrapText="1"/>
    </xf>
    <xf numFmtId="0" fontId="4" fillId="0" borderId="7" xfId="0" applyFont="1" applyFill="1" applyBorder="1" applyAlignment="1">
      <alignment horizontal="left" vertical="top" wrapText="1"/>
    </xf>
    <xf numFmtId="0" fontId="0" fillId="0" borderId="12" xfId="0" applyFill="1" applyBorder="1" applyAlignment="1">
      <alignment horizontal="left" vertical="top" wrapText="1"/>
    </xf>
    <xf numFmtId="0" fontId="0" fillId="0" borderId="0" xfId="0" applyFill="1" applyAlignment="1">
      <alignment horizontal="left" vertical="top" wrapText="1"/>
    </xf>
    <xf numFmtId="0" fontId="0" fillId="0" borderId="8" xfId="0" applyFill="1" applyBorder="1" applyAlignment="1">
      <alignment horizontal="left" vertical="top" wrapText="1"/>
    </xf>
    <xf numFmtId="0" fontId="0" fillId="0" borderId="13" xfId="0" applyFill="1" applyBorder="1" applyAlignment="1">
      <alignment horizontal="left" vertical="top" wrapText="1"/>
    </xf>
    <xf numFmtId="0" fontId="0" fillId="0" borderId="23" xfId="0" applyFill="1" applyBorder="1" applyAlignment="1">
      <alignment horizontal="left" vertical="top" wrapText="1"/>
    </xf>
    <xf numFmtId="0" fontId="0" fillId="0" borderId="14" xfId="0" applyFill="1" applyBorder="1" applyAlignment="1">
      <alignment horizontal="left" vertical="top" wrapText="1"/>
    </xf>
    <xf numFmtId="0" fontId="4" fillId="0" borderId="1" xfId="0" applyFont="1" applyFill="1" applyBorder="1" applyAlignment="1">
      <alignment horizontal="center" vertical="top" wrapText="1"/>
    </xf>
    <xf numFmtId="0" fontId="0" fillId="0" borderId="3" xfId="0" applyFill="1" applyBorder="1" applyAlignment="1"/>
    <xf numFmtId="0" fontId="0" fillId="0" borderId="4" xfId="0" applyFill="1" applyBorder="1" applyAlignment="1"/>
    <xf numFmtId="0" fontId="3" fillId="0" borderId="9" xfId="0" applyFont="1" applyFill="1" applyBorder="1" applyAlignment="1">
      <alignment horizontal="left" vertical="top" wrapText="1"/>
    </xf>
    <xf numFmtId="0" fontId="3" fillId="0" borderId="15" xfId="0" applyFont="1" applyFill="1" applyBorder="1" applyAlignment="1">
      <alignment horizontal="left" vertical="top" wrapText="1"/>
    </xf>
    <xf numFmtId="0" fontId="3" fillId="0" borderId="16"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15" xfId="0" applyFont="1" applyFill="1" applyBorder="1" applyAlignment="1">
      <alignment horizontal="left" vertical="top" wrapText="1"/>
    </xf>
    <xf numFmtId="0" fontId="4" fillId="0" borderId="16"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9" xfId="0" applyFont="1" applyFill="1" applyBorder="1" applyAlignment="1">
      <alignment vertical="top" wrapText="1"/>
    </xf>
    <xf numFmtId="0" fontId="0" fillId="0" borderId="15" xfId="0" applyFill="1" applyBorder="1" applyAlignment="1">
      <alignment vertical="top" wrapText="1"/>
    </xf>
    <xf numFmtId="0" fontId="0" fillId="0" borderId="16" xfId="0" applyFill="1" applyBorder="1" applyAlignment="1">
      <alignment vertical="top" wrapText="1"/>
    </xf>
    <xf numFmtId="0" fontId="0" fillId="0" borderId="13" xfId="0" applyFont="1" applyFill="1" applyBorder="1" applyAlignment="1">
      <alignment horizontal="left" vertical="top" wrapText="1"/>
    </xf>
    <xf numFmtId="0" fontId="0" fillId="0" borderId="23" xfId="0" applyFont="1" applyFill="1" applyBorder="1" applyAlignment="1">
      <alignment horizontal="left" vertical="top" wrapText="1"/>
    </xf>
    <xf numFmtId="0" fontId="0" fillId="0" borderId="14" xfId="0" applyFont="1" applyFill="1" applyBorder="1" applyAlignment="1">
      <alignment horizontal="left" vertical="top" wrapText="1"/>
    </xf>
    <xf numFmtId="0" fontId="3" fillId="0" borderId="2" xfId="0" applyFont="1" applyFill="1" applyBorder="1" applyAlignment="1">
      <alignment horizontal="center" vertical="top" wrapText="1"/>
    </xf>
    <xf numFmtId="0" fontId="3" fillId="0" borderId="15" xfId="0" applyFont="1" applyFill="1" applyBorder="1" applyAlignment="1">
      <alignment vertical="top" wrapText="1"/>
    </xf>
    <xf numFmtId="0" fontId="3" fillId="0" borderId="16" xfId="0" applyFont="1" applyFill="1" applyBorder="1" applyAlignment="1">
      <alignment vertical="top" wrapText="1"/>
    </xf>
    <xf numFmtId="0" fontId="2" fillId="0" borderId="0" xfId="0" applyFont="1" applyFill="1" applyAlignment="1">
      <alignment horizontal="right"/>
    </xf>
    <xf numFmtId="0" fontId="1" fillId="0" borderId="0" xfId="0" applyFont="1" applyFill="1" applyAlignment="1">
      <alignment horizontal="center"/>
    </xf>
    <xf numFmtId="0" fontId="4" fillId="0" borderId="26" xfId="0" applyFont="1" applyFill="1" applyBorder="1" applyAlignment="1">
      <alignment horizontal="center" vertical="top" wrapText="1"/>
    </xf>
    <xf numFmtId="0" fontId="4" fillId="0" borderId="27" xfId="0" applyFont="1" applyFill="1" applyBorder="1" applyAlignment="1">
      <alignment horizontal="center" vertical="top" wrapText="1"/>
    </xf>
    <xf numFmtId="0" fontId="4" fillId="0" borderId="28" xfId="0" applyFont="1" applyFill="1" applyBorder="1" applyAlignment="1">
      <alignment horizontal="center" vertical="top" wrapText="1"/>
    </xf>
    <xf numFmtId="0" fontId="1" fillId="0" borderId="4" xfId="0" applyFont="1" applyFill="1" applyBorder="1" applyAlignment="1">
      <alignment horizontal="center" vertical="top" wrapText="1"/>
    </xf>
    <xf numFmtId="0" fontId="15" fillId="0" borderId="2"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15" fillId="0" borderId="22"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15" fillId="0" borderId="23"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4" fillId="0" borderId="9" xfId="0" applyFont="1" applyFill="1" applyBorder="1" applyAlignment="1">
      <alignment horizontal="center" vertical="top" wrapText="1"/>
    </xf>
    <xf numFmtId="0" fontId="13" fillId="0" borderId="15" xfId="0" applyFont="1" applyFill="1" applyBorder="1" applyAlignment="1">
      <alignment horizontal="center" vertical="top" wrapText="1"/>
    </xf>
    <xf numFmtId="0" fontId="13" fillId="0" borderId="16" xfId="0" applyFont="1" applyFill="1" applyBorder="1" applyAlignment="1">
      <alignment horizontal="center" vertical="top" wrapText="1"/>
    </xf>
    <xf numFmtId="0" fontId="18" fillId="0" borderId="0" xfId="0" applyFont="1" applyFill="1" applyBorder="1" applyAlignment="1">
      <alignment horizontal="center" vertical="center" wrapText="1"/>
    </xf>
    <xf numFmtId="0" fontId="0" fillId="0" borderId="15" xfId="0" applyFill="1" applyBorder="1" applyAlignment="1">
      <alignment horizontal="left" vertical="top" wrapText="1"/>
    </xf>
    <xf numFmtId="0" fontId="0" fillId="0" borderId="16" xfId="0" applyFill="1" applyBorder="1" applyAlignment="1">
      <alignment horizontal="left" vertical="top" wrapText="1"/>
    </xf>
    <xf numFmtId="0" fontId="3" fillId="0" borderId="23" xfId="0" applyFont="1" applyFill="1" applyBorder="1" applyAlignment="1">
      <alignment horizontal="left" vertical="top" wrapText="1"/>
    </xf>
    <xf numFmtId="0" fontId="3" fillId="0" borderId="14" xfId="0" applyFont="1" applyFill="1" applyBorder="1" applyAlignment="1">
      <alignment horizontal="left" vertical="top" wrapText="1"/>
    </xf>
    <xf numFmtId="0" fontId="4" fillId="0" borderId="3" xfId="0" applyFont="1" applyFill="1" applyBorder="1" applyAlignment="1">
      <alignment horizontal="center" vertical="top" wrapText="1"/>
    </xf>
    <xf numFmtId="0" fontId="4" fillId="0" borderId="12"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8" xfId="0" applyFont="1" applyFill="1" applyBorder="1" applyAlignment="1">
      <alignment horizontal="left" vertical="top" wrapText="1"/>
    </xf>
    <xf numFmtId="0" fontId="0" fillId="0" borderId="3" xfId="0" applyFont="1" applyFill="1" applyBorder="1" applyAlignment="1">
      <alignment horizontal="center" vertical="top" wrapText="1"/>
    </xf>
    <xf numFmtId="0" fontId="0" fillId="0" borderId="3" xfId="0" applyFill="1" applyBorder="1" applyAlignment="1">
      <alignment horizontal="center" vertical="top" wrapText="1"/>
    </xf>
    <xf numFmtId="49" fontId="6" fillId="0" borderId="1" xfId="0" applyNumberFormat="1" applyFont="1" applyFill="1" applyBorder="1" applyAlignment="1">
      <alignment horizontal="center" vertical="top" wrapText="1"/>
    </xf>
    <xf numFmtId="49" fontId="6" fillId="0" borderId="3" xfId="0" applyNumberFormat="1" applyFont="1" applyFill="1" applyBorder="1" applyAlignment="1">
      <alignment horizontal="center" vertical="top" wrapText="1"/>
    </xf>
    <xf numFmtId="0" fontId="0" fillId="0" borderId="4" xfId="0" applyFont="1" applyFill="1" applyBorder="1" applyAlignment="1">
      <alignment horizontal="center" vertical="top" wrapText="1"/>
    </xf>
    <xf numFmtId="0" fontId="1" fillId="0" borderId="17" xfId="0" applyFont="1" applyFill="1" applyBorder="1" applyAlignment="1">
      <alignment horizontal="center" vertical="top" wrapText="1"/>
    </xf>
    <xf numFmtId="0" fontId="1" fillId="0" borderId="0" xfId="0" applyFont="1" applyFill="1" applyBorder="1" applyAlignment="1">
      <alignment horizontal="center" vertical="top" wrapText="1"/>
    </xf>
    <xf numFmtId="0" fontId="0" fillId="0" borderId="1" xfId="0" applyFont="1" applyFill="1" applyBorder="1" applyAlignment="1">
      <alignment horizontal="center" vertical="top" wrapText="1"/>
    </xf>
    <xf numFmtId="0" fontId="0" fillId="0" borderId="1" xfId="0" applyFill="1" applyBorder="1" applyAlignment="1">
      <alignment horizontal="center" vertical="top" wrapText="1"/>
    </xf>
    <xf numFmtId="0" fontId="0" fillId="0" borderId="22" xfId="0" applyFill="1" applyBorder="1" applyAlignment="1">
      <alignment horizontal="left" vertical="top" wrapText="1"/>
    </xf>
    <xf numFmtId="0" fontId="0" fillId="0" borderId="7" xfId="0" applyFill="1" applyBorder="1" applyAlignment="1">
      <alignment horizontal="left" vertical="top" wrapText="1"/>
    </xf>
    <xf numFmtId="0" fontId="0" fillId="0" borderId="3" xfId="0" applyFill="1" applyBorder="1" applyAlignment="1">
      <alignment vertical="top" wrapText="1"/>
    </xf>
    <xf numFmtId="0" fontId="0" fillId="0" borderId="4" xfId="0" applyFill="1" applyBorder="1" applyAlignment="1">
      <alignment vertical="top" wrapText="1"/>
    </xf>
    <xf numFmtId="0" fontId="9" fillId="0" borderId="1" xfId="0" applyFont="1" applyFill="1" applyBorder="1" applyAlignment="1">
      <alignment horizontal="center" vertical="top" wrapText="1"/>
    </xf>
    <xf numFmtId="0" fontId="9" fillId="0" borderId="3" xfId="0" applyFont="1" applyFill="1" applyBorder="1" applyAlignment="1">
      <alignment horizontal="center" vertical="top" wrapText="1"/>
    </xf>
    <xf numFmtId="0" fontId="8" fillId="0" borderId="2" xfId="0" applyFont="1" applyFill="1" applyBorder="1" applyAlignment="1">
      <alignment horizontal="center" vertical="top" wrapText="1"/>
    </xf>
    <xf numFmtId="0" fontId="4" fillId="0" borderId="13" xfId="0" applyFont="1" applyFill="1" applyBorder="1" applyAlignment="1">
      <alignment horizontal="left" vertical="top" wrapText="1"/>
    </xf>
    <xf numFmtId="0" fontId="4" fillId="0" borderId="23" xfId="0" applyFont="1" applyFill="1" applyBorder="1" applyAlignment="1">
      <alignment horizontal="left" vertical="top" wrapText="1"/>
    </xf>
    <xf numFmtId="0" fontId="4" fillId="0" borderId="14" xfId="0" applyFont="1" applyFill="1" applyBorder="1" applyAlignment="1">
      <alignment horizontal="left" vertical="top" wrapText="1"/>
    </xf>
    <xf numFmtId="0" fontId="4" fillId="0" borderId="2" xfId="0" applyFont="1" applyFill="1" applyBorder="1" applyAlignment="1">
      <alignment horizontal="center" vertical="top" wrapText="1"/>
    </xf>
    <xf numFmtId="0" fontId="3" fillId="0" borderId="1" xfId="0" applyFont="1" applyFill="1" applyBorder="1" applyAlignment="1">
      <alignment vertical="top" wrapText="1"/>
    </xf>
    <xf numFmtId="0" fontId="3" fillId="0" borderId="3" xfId="0" applyFont="1" applyFill="1" applyBorder="1" applyAlignment="1">
      <alignment vertical="top" wrapText="1"/>
    </xf>
    <xf numFmtId="0" fontId="1" fillId="0" borderId="30" xfId="0" applyFont="1" applyFill="1" applyBorder="1" applyAlignment="1">
      <alignment horizontal="center" vertical="top" wrapText="1"/>
    </xf>
    <xf numFmtId="0" fontId="1" fillId="0" borderId="15" xfId="0" applyFont="1" applyFill="1" applyBorder="1" applyAlignment="1">
      <alignment horizontal="center" vertical="top" wrapText="1"/>
    </xf>
    <xf numFmtId="49" fontId="4" fillId="0" borderId="1" xfId="0" applyNumberFormat="1" applyFont="1" applyFill="1" applyBorder="1" applyAlignment="1">
      <alignment horizontal="center" vertical="top" wrapText="1"/>
    </xf>
    <xf numFmtId="49" fontId="4" fillId="0" borderId="3" xfId="0" applyNumberFormat="1" applyFont="1" applyFill="1" applyBorder="1" applyAlignment="1">
      <alignment horizontal="center" vertical="top" wrapText="1"/>
    </xf>
    <xf numFmtId="0" fontId="4" fillId="0" borderId="11" xfId="0" applyFont="1" applyFill="1" applyBorder="1" applyAlignment="1">
      <alignment vertical="top" wrapText="1"/>
    </xf>
    <xf numFmtId="0" fontId="4" fillId="0" borderId="22" xfId="0" applyFont="1" applyFill="1" applyBorder="1" applyAlignment="1">
      <alignment vertical="top" wrapText="1"/>
    </xf>
    <xf numFmtId="0" fontId="4" fillId="0" borderId="7" xfId="0" applyFont="1" applyFill="1" applyBorder="1" applyAlignment="1">
      <alignment vertical="top" wrapText="1"/>
    </xf>
    <xf numFmtId="0" fontId="4" fillId="0" borderId="12" xfId="0" applyFont="1" applyFill="1" applyBorder="1" applyAlignment="1">
      <alignment vertical="top" wrapText="1"/>
    </xf>
    <xf numFmtId="0" fontId="4" fillId="0" borderId="0" xfId="0" applyFont="1" applyFill="1" applyBorder="1" applyAlignment="1">
      <alignment vertical="top" wrapText="1"/>
    </xf>
    <xf numFmtId="0" fontId="4" fillId="0" borderId="8" xfId="0" applyFont="1" applyFill="1" applyBorder="1" applyAlignment="1">
      <alignment vertical="top" wrapText="1"/>
    </xf>
    <xf numFmtId="0" fontId="0" fillId="0" borderId="13" xfId="0" applyFill="1" applyBorder="1" applyAlignment="1">
      <alignment vertical="top" wrapText="1"/>
    </xf>
    <xf numFmtId="0" fontId="0" fillId="0" borderId="23" xfId="0" applyFill="1" applyBorder="1" applyAlignment="1">
      <alignment vertical="top" wrapText="1"/>
    </xf>
    <xf numFmtId="0" fontId="0" fillId="0" borderId="14" xfId="0" applyFill="1" applyBorder="1" applyAlignment="1">
      <alignment vertical="top" wrapText="1"/>
    </xf>
    <xf numFmtId="0" fontId="4" fillId="0" borderId="13" xfId="0" applyFont="1" applyFill="1" applyBorder="1" applyAlignment="1">
      <alignment vertical="top" wrapText="1"/>
    </xf>
    <xf numFmtId="0" fontId="4" fillId="0" borderId="23" xfId="0" applyFont="1" applyFill="1" applyBorder="1" applyAlignment="1">
      <alignment vertical="top" wrapText="1"/>
    </xf>
    <xf numFmtId="0" fontId="4" fillId="0" borderId="14" xfId="0" applyFont="1" applyFill="1" applyBorder="1" applyAlignment="1">
      <alignment vertical="top" wrapText="1"/>
    </xf>
    <xf numFmtId="0" fontId="3" fillId="0" borderId="1" xfId="0" applyNumberFormat="1" applyFont="1" applyFill="1" applyBorder="1" applyAlignment="1">
      <alignment horizontal="left" vertical="top" wrapText="1"/>
    </xf>
    <xf numFmtId="0" fontId="3" fillId="0" borderId="11" xfId="0" applyFont="1" applyFill="1" applyBorder="1" applyAlignment="1">
      <alignment vertical="top" wrapText="1"/>
    </xf>
    <xf numFmtId="0" fontId="3" fillId="0" borderId="22" xfId="0" applyFont="1" applyFill="1" applyBorder="1" applyAlignment="1">
      <alignment vertical="top" wrapText="1"/>
    </xf>
    <xf numFmtId="0" fontId="3" fillId="0" borderId="7" xfId="0" applyFont="1" applyFill="1" applyBorder="1" applyAlignment="1">
      <alignment vertical="top" wrapText="1"/>
    </xf>
    <xf numFmtId="0" fontId="3" fillId="0" borderId="12" xfId="0" applyFont="1" applyFill="1" applyBorder="1" applyAlignment="1">
      <alignment vertical="top" wrapText="1"/>
    </xf>
    <xf numFmtId="0" fontId="3" fillId="0" borderId="0" xfId="0" applyFont="1" applyFill="1" applyBorder="1" applyAlignment="1">
      <alignment vertical="top" wrapText="1"/>
    </xf>
    <xf numFmtId="0" fontId="3" fillId="0" borderId="8" xfId="0" applyFont="1" applyFill="1" applyBorder="1" applyAlignment="1">
      <alignment vertical="top" wrapText="1"/>
    </xf>
    <xf numFmtId="0" fontId="3" fillId="0" borderId="13" xfId="0" applyFont="1" applyFill="1" applyBorder="1" applyAlignment="1">
      <alignment vertical="top" wrapText="1"/>
    </xf>
    <xf numFmtId="0" fontId="3" fillId="0" borderId="23" xfId="0" applyFont="1" applyFill="1" applyBorder="1" applyAlignment="1">
      <alignment vertical="top" wrapText="1"/>
    </xf>
    <xf numFmtId="0" fontId="3" fillId="0" borderId="14" xfId="0" applyFont="1" applyFill="1" applyBorder="1" applyAlignment="1">
      <alignment vertical="top" wrapText="1"/>
    </xf>
    <xf numFmtId="0" fontId="3" fillId="0" borderId="4" xfId="0" applyFont="1" applyFill="1" applyBorder="1" applyAlignment="1">
      <alignment horizontal="center" vertical="top" wrapText="1"/>
    </xf>
    <xf numFmtId="0" fontId="0" fillId="0" borderId="22" xfId="0" applyFill="1" applyBorder="1" applyAlignment="1">
      <alignment vertical="top" wrapText="1"/>
    </xf>
    <xf numFmtId="0" fontId="0" fillId="0" borderId="7" xfId="0" applyFill="1" applyBorder="1" applyAlignment="1">
      <alignment vertical="top" wrapText="1"/>
    </xf>
    <xf numFmtId="0" fontId="0" fillId="0" borderId="12" xfId="0" applyFill="1" applyBorder="1" applyAlignment="1">
      <alignment vertical="top" wrapText="1"/>
    </xf>
    <xf numFmtId="0" fontId="0" fillId="0" borderId="0" xfId="0" applyFill="1" applyAlignment="1">
      <alignment vertical="top" wrapText="1"/>
    </xf>
    <xf numFmtId="0" fontId="0" fillId="0" borderId="8" xfId="0" applyFill="1" applyBorder="1" applyAlignment="1">
      <alignment vertical="top" wrapText="1"/>
    </xf>
    <xf numFmtId="0" fontId="1" fillId="0" borderId="2" xfId="0" applyFont="1" applyFill="1" applyBorder="1" applyAlignment="1">
      <alignment horizontal="center" vertical="top" wrapText="1"/>
    </xf>
    <xf numFmtId="14" fontId="3" fillId="0" borderId="1" xfId="0" applyNumberFormat="1" applyFont="1" applyFill="1" applyBorder="1" applyAlignment="1">
      <alignment horizontal="center" vertical="top" wrapText="1"/>
    </xf>
    <xf numFmtId="0" fontId="4" fillId="0" borderId="1" xfId="0" applyNumberFormat="1" applyFont="1" applyFill="1" applyBorder="1" applyAlignment="1">
      <alignment horizontal="center" vertical="top" wrapText="1"/>
    </xf>
    <xf numFmtId="0" fontId="4" fillId="0" borderId="3" xfId="0" applyNumberFormat="1" applyFont="1" applyFill="1" applyBorder="1" applyAlignment="1">
      <alignment horizontal="center" vertical="top" wrapText="1"/>
    </xf>
    <xf numFmtId="0" fontId="0" fillId="0" borderId="2" xfId="0" applyFill="1" applyBorder="1" applyAlignment="1">
      <alignment horizontal="center" vertical="top" wrapText="1"/>
    </xf>
    <xf numFmtId="3" fontId="4" fillId="0" borderId="11" xfId="0" applyNumberFormat="1" applyFont="1" applyFill="1" applyBorder="1" applyAlignment="1">
      <alignment vertical="top" wrapText="1"/>
    </xf>
    <xf numFmtId="3" fontId="4" fillId="0" borderId="22" xfId="0" applyNumberFormat="1" applyFont="1" applyFill="1" applyBorder="1" applyAlignment="1">
      <alignment vertical="top" wrapText="1"/>
    </xf>
    <xf numFmtId="3" fontId="4" fillId="0" borderId="7" xfId="0" applyNumberFormat="1" applyFont="1" applyFill="1" applyBorder="1" applyAlignment="1">
      <alignment vertical="top" wrapText="1"/>
    </xf>
    <xf numFmtId="0" fontId="3" fillId="0" borderId="1" xfId="0" applyNumberFormat="1" applyFont="1" applyFill="1" applyBorder="1" applyAlignment="1">
      <alignment horizontal="center" vertical="top" wrapText="1"/>
    </xf>
    <xf numFmtId="0" fontId="3" fillId="0" borderId="3" xfId="0" applyNumberFormat="1" applyFont="1" applyFill="1" applyBorder="1" applyAlignment="1">
      <alignment horizontal="center" vertical="top" wrapText="1"/>
    </xf>
    <xf numFmtId="0" fontId="3" fillId="0" borderId="11" xfId="0" applyFont="1" applyFill="1" applyBorder="1" applyAlignment="1">
      <alignment horizontal="center" vertical="top" wrapText="1"/>
    </xf>
    <xf numFmtId="0" fontId="0" fillId="0" borderId="22" xfId="0" applyFill="1" applyBorder="1" applyAlignment="1">
      <alignment horizontal="center" vertical="top" wrapText="1"/>
    </xf>
    <xf numFmtId="0" fontId="0" fillId="0" borderId="7" xfId="0" applyFill="1" applyBorder="1" applyAlignment="1">
      <alignment horizontal="center" vertical="top" wrapText="1"/>
    </xf>
    <xf numFmtId="0" fontId="3" fillId="0" borderId="12" xfId="0" applyFont="1" applyFill="1" applyBorder="1" applyAlignment="1">
      <alignment horizontal="center" vertical="top" wrapText="1"/>
    </xf>
    <xf numFmtId="0" fontId="0" fillId="0" borderId="0" xfId="0" applyFill="1" applyAlignment="1">
      <alignment horizontal="center" vertical="top" wrapText="1"/>
    </xf>
    <xf numFmtId="0" fontId="0" fillId="0" borderId="8" xfId="0" applyFill="1" applyBorder="1" applyAlignment="1">
      <alignment horizontal="center" vertical="top" wrapText="1"/>
    </xf>
    <xf numFmtId="0" fontId="0" fillId="0" borderId="13" xfId="0" applyFill="1" applyBorder="1" applyAlignment="1">
      <alignment horizontal="center" vertical="top" wrapText="1"/>
    </xf>
    <xf numFmtId="0" fontId="0" fillId="0" borderId="23" xfId="0" applyFill="1" applyBorder="1" applyAlignment="1">
      <alignment horizontal="center" vertical="top" wrapText="1"/>
    </xf>
    <xf numFmtId="0" fontId="0" fillId="0" borderId="14" xfId="0" applyFill="1" applyBorder="1" applyAlignment="1">
      <alignment horizontal="center" vertical="top" wrapText="1"/>
    </xf>
    <xf numFmtId="0" fontId="4" fillId="0" borderId="18" xfId="0" applyFont="1" applyFill="1" applyBorder="1" applyAlignment="1">
      <alignment horizontal="center" vertical="top" wrapText="1"/>
    </xf>
    <xf numFmtId="0" fontId="4" fillId="0" borderId="19" xfId="0" applyFont="1" applyFill="1" applyBorder="1" applyAlignment="1">
      <alignment horizontal="center" vertical="top" wrapText="1"/>
    </xf>
    <xf numFmtId="0" fontId="4" fillId="0" borderId="20" xfId="0" applyFont="1" applyFill="1" applyBorder="1" applyAlignment="1">
      <alignment horizontal="center" vertical="top" wrapText="1"/>
    </xf>
    <xf numFmtId="0" fontId="4" fillId="0" borderId="21" xfId="0" applyFont="1" applyFill="1" applyBorder="1" applyAlignment="1">
      <alignment horizontal="center" vertical="top" wrapText="1"/>
    </xf>
    <xf numFmtId="0" fontId="6" fillId="0" borderId="11" xfId="0" applyFont="1" applyFill="1" applyBorder="1" applyAlignment="1">
      <alignment horizontal="left" vertical="top" wrapText="1"/>
    </xf>
    <xf numFmtId="0" fontId="6" fillId="0" borderId="22" xfId="0" applyFont="1" applyFill="1" applyBorder="1" applyAlignment="1">
      <alignment horizontal="left" vertical="top" wrapText="1"/>
    </xf>
    <xf numFmtId="0" fontId="6" fillId="0" borderId="7" xfId="0" applyFont="1" applyFill="1" applyBorder="1" applyAlignment="1">
      <alignment horizontal="left" vertical="top" wrapText="1"/>
    </xf>
    <xf numFmtId="0" fontId="6" fillId="0" borderId="12"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8" xfId="0" applyFont="1" applyFill="1" applyBorder="1" applyAlignment="1">
      <alignment horizontal="left" vertical="top" wrapText="1"/>
    </xf>
    <xf numFmtId="0" fontId="0" fillId="0" borderId="0" xfId="0" applyFill="1" applyBorder="1" applyAlignment="1">
      <alignment horizontal="left" vertical="top" wrapText="1"/>
    </xf>
    <xf numFmtId="0" fontId="6" fillId="0" borderId="1" xfId="0" applyFont="1" applyFill="1" applyBorder="1" applyAlignment="1">
      <alignment horizontal="center" vertical="top" wrapText="1"/>
    </xf>
    <xf numFmtId="0" fontId="6" fillId="0" borderId="3" xfId="0" applyFont="1" applyFill="1" applyBorder="1" applyAlignment="1">
      <alignment horizontal="center" vertical="top" wrapText="1"/>
    </xf>
    <xf numFmtId="0" fontId="8" fillId="0" borderId="1" xfId="0" applyFont="1" applyFill="1" applyBorder="1" applyAlignment="1">
      <alignment horizontal="center" vertical="top" wrapText="1"/>
    </xf>
    <xf numFmtId="0" fontId="8" fillId="0" borderId="3" xfId="0" applyFont="1" applyFill="1" applyBorder="1" applyAlignment="1">
      <alignment horizontal="center" vertical="top" wrapText="1"/>
    </xf>
    <xf numFmtId="0" fontId="1" fillId="0" borderId="17" xfId="0" applyFont="1" applyFill="1" applyBorder="1" applyAlignment="1">
      <alignment horizontal="center" wrapText="1"/>
    </xf>
    <xf numFmtId="0" fontId="1" fillId="0" borderId="0" xfId="0" applyFont="1" applyFill="1" applyBorder="1" applyAlignment="1">
      <alignment horizontal="center" wrapText="1"/>
    </xf>
    <xf numFmtId="0" fontId="4" fillId="0" borderId="4" xfId="0" applyFont="1" applyFill="1" applyBorder="1" applyAlignment="1">
      <alignment horizontal="center" vertical="top" wrapText="1"/>
    </xf>
    <xf numFmtId="0" fontId="4" fillId="0" borderId="2" xfId="0" applyFont="1" applyFill="1" applyBorder="1" applyAlignment="1">
      <alignment horizontal="left" vertical="top" wrapText="1"/>
    </xf>
    <xf numFmtId="0" fontId="0" fillId="0" borderId="2" xfId="0" applyFill="1" applyBorder="1" applyAlignment="1">
      <alignment horizontal="left" vertical="top" wrapText="1"/>
    </xf>
    <xf numFmtId="14" fontId="3" fillId="0" borderId="3" xfId="0" applyNumberFormat="1" applyFont="1" applyFill="1" applyBorder="1" applyAlignment="1">
      <alignment horizontal="center" vertical="top" wrapText="1"/>
    </xf>
    <xf numFmtId="0" fontId="4" fillId="0" borderId="17" xfId="0" applyFont="1" applyFill="1" applyBorder="1" applyAlignment="1">
      <alignment horizontal="center" wrapText="1"/>
    </xf>
    <xf numFmtId="0" fontId="4" fillId="0" borderId="0" xfId="0" applyFont="1" applyFill="1" applyBorder="1" applyAlignment="1">
      <alignment horizontal="center" wrapText="1"/>
    </xf>
    <xf numFmtId="0" fontId="4" fillId="0" borderId="25" xfId="0" applyFont="1" applyFill="1" applyBorder="1" applyAlignment="1">
      <alignment horizontal="left" vertical="top" wrapText="1"/>
    </xf>
    <xf numFmtId="0" fontId="4" fillId="0" borderId="19" xfId="0" applyFont="1" applyFill="1" applyBorder="1" applyAlignment="1">
      <alignment horizontal="left" vertical="top" wrapText="1"/>
    </xf>
    <xf numFmtId="0" fontId="4" fillId="0" borderId="24" xfId="0" applyFont="1" applyFill="1" applyBorder="1" applyAlignment="1">
      <alignment horizontal="left" vertical="top" wrapText="1"/>
    </xf>
    <xf numFmtId="0" fontId="1" fillId="0" borderId="20" xfId="0" applyFont="1" applyFill="1" applyBorder="1" applyAlignment="1">
      <alignment horizontal="center" vertical="top" wrapText="1"/>
    </xf>
    <xf numFmtId="0" fontId="1" fillId="0" borderId="21" xfId="0" applyFont="1" applyFill="1" applyBorder="1" applyAlignment="1">
      <alignment horizontal="center" vertical="top" wrapText="1"/>
    </xf>
    <xf numFmtId="0" fontId="0" fillId="0" borderId="9" xfId="0" applyFill="1" applyBorder="1" applyAlignment="1">
      <alignment horizontal="left" vertical="top" wrapText="1"/>
    </xf>
    <xf numFmtId="0" fontId="3" fillId="0" borderId="2" xfId="0" applyFont="1" applyFill="1" applyBorder="1" applyAlignment="1">
      <alignment horizontal="left" vertical="top" wrapText="1"/>
    </xf>
    <xf numFmtId="49" fontId="3" fillId="2" borderId="1" xfId="0" applyNumberFormat="1" applyFont="1" applyFill="1" applyBorder="1" applyAlignment="1">
      <alignment horizontal="center" vertical="top" wrapText="1"/>
    </xf>
    <xf numFmtId="0" fontId="3" fillId="2" borderId="11" xfId="0" applyFont="1" applyFill="1" applyBorder="1" applyAlignment="1">
      <alignment horizontal="left" vertical="top" wrapText="1"/>
    </xf>
    <xf numFmtId="0" fontId="0" fillId="2" borderId="22" xfId="0" applyFill="1" applyBorder="1" applyAlignment="1">
      <alignment horizontal="left" vertical="top" wrapText="1"/>
    </xf>
    <xf numFmtId="0" fontId="0" fillId="2" borderId="7" xfId="0" applyFill="1" applyBorder="1" applyAlignment="1">
      <alignment horizontal="left" vertical="top" wrapText="1"/>
    </xf>
    <xf numFmtId="0" fontId="3" fillId="2" borderId="1" xfId="0" applyFont="1" applyFill="1" applyBorder="1" applyAlignment="1">
      <alignment horizontal="center" vertical="top" wrapText="1"/>
    </xf>
    <xf numFmtId="0" fontId="3" fillId="2" borderId="2" xfId="0" applyFont="1" applyFill="1" applyBorder="1" applyAlignment="1">
      <alignment horizontal="center" vertical="top" wrapText="1"/>
    </xf>
    <xf numFmtId="3" fontId="3" fillId="2" borderId="2" xfId="0" applyNumberFormat="1" applyFont="1" applyFill="1" applyBorder="1" applyAlignment="1">
      <alignment horizontal="center" vertical="top" wrapText="1"/>
    </xf>
    <xf numFmtId="0" fontId="3" fillId="2" borderId="2" xfId="0" applyFont="1" applyFill="1" applyBorder="1" applyAlignment="1">
      <alignment horizontal="left" vertical="top" wrapText="1"/>
    </xf>
    <xf numFmtId="49" fontId="3" fillId="2" borderId="3" xfId="0" applyNumberFormat="1" applyFont="1" applyFill="1" applyBorder="1" applyAlignment="1">
      <alignment horizontal="center" vertical="top" wrapText="1"/>
    </xf>
    <xf numFmtId="0" fontId="0" fillId="2" borderId="12" xfId="0" applyFill="1" applyBorder="1" applyAlignment="1">
      <alignment horizontal="left" vertical="top" wrapText="1"/>
    </xf>
    <xf numFmtId="0" fontId="0" fillId="2" borderId="0" xfId="0" applyFill="1" applyBorder="1" applyAlignment="1">
      <alignment horizontal="left" vertical="top" wrapText="1"/>
    </xf>
    <xf numFmtId="0" fontId="0" fillId="2" borderId="8" xfId="0" applyFill="1" applyBorder="1" applyAlignment="1">
      <alignment horizontal="left" vertical="top" wrapText="1"/>
    </xf>
    <xf numFmtId="0" fontId="3" fillId="2" borderId="3" xfId="0" applyFont="1" applyFill="1" applyBorder="1" applyAlignment="1">
      <alignment horizontal="center" vertical="top" wrapText="1"/>
    </xf>
    <xf numFmtId="3" fontId="12" fillId="2" borderId="2" xfId="0" applyNumberFormat="1" applyFont="1" applyFill="1" applyBorder="1" applyAlignment="1">
      <alignment horizontal="center" vertical="top" wrapText="1"/>
    </xf>
    <xf numFmtId="3" fontId="3" fillId="2" borderId="1" xfId="0" applyNumberFormat="1" applyFont="1" applyFill="1" applyBorder="1" applyAlignment="1">
      <alignment horizontal="center" vertical="top" wrapText="1"/>
    </xf>
    <xf numFmtId="0" fontId="0" fillId="2" borderId="13" xfId="0" applyFill="1" applyBorder="1" applyAlignment="1">
      <alignment horizontal="left" vertical="top" wrapText="1"/>
    </xf>
    <xf numFmtId="0" fontId="0" fillId="2" borderId="23" xfId="0" applyFill="1" applyBorder="1" applyAlignment="1">
      <alignment horizontal="left" vertical="top" wrapText="1"/>
    </xf>
    <xf numFmtId="0" fontId="0" fillId="2" borderId="14" xfId="0" applyFill="1" applyBorder="1" applyAlignment="1">
      <alignment horizontal="left" vertical="top" wrapText="1"/>
    </xf>
    <xf numFmtId="0" fontId="0" fillId="2" borderId="4" xfId="0" applyFill="1" applyBorder="1" applyAlignment="1">
      <alignment horizontal="center" vertical="top" wrapText="1"/>
    </xf>
    <xf numFmtId="0" fontId="3" fillId="2" borderId="9" xfId="0" applyFont="1" applyFill="1" applyBorder="1" applyAlignment="1">
      <alignment horizontal="left" vertical="top" wrapText="1"/>
    </xf>
    <xf numFmtId="0" fontId="0" fillId="2" borderId="15" xfId="0" applyFill="1" applyBorder="1" applyAlignment="1">
      <alignment horizontal="left" vertical="top" wrapText="1"/>
    </xf>
    <xf numFmtId="0" fontId="0" fillId="2" borderId="16" xfId="0" applyFill="1" applyBorder="1" applyAlignment="1">
      <alignment horizontal="left" vertical="top" wrapText="1"/>
    </xf>
    <xf numFmtId="0" fontId="3" fillId="2" borderId="4" xfId="0" applyFont="1" applyFill="1" applyBorder="1" applyAlignment="1">
      <alignment horizontal="center" vertical="top" wrapText="1"/>
    </xf>
  </cellXfs>
  <cellStyles count="2">
    <cellStyle name="Excel Built-in Normal" xfId="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T725"/>
  <sheetViews>
    <sheetView tabSelected="1" view="pageBreakPreview" zoomScale="75" zoomScaleNormal="75" workbookViewId="0">
      <pane ySplit="9" topLeftCell="A644" activePane="bottomLeft" state="frozen"/>
      <selection pane="bottomLeft" activeCell="B651" sqref="B651:D651"/>
    </sheetView>
  </sheetViews>
  <sheetFormatPr defaultRowHeight="18.75"/>
  <cols>
    <col min="1" max="1" width="9" style="47" customWidth="1"/>
    <col min="2" max="3" width="9.140625" style="47"/>
    <col min="4" max="4" width="19.42578125" style="47" customWidth="1"/>
    <col min="5" max="5" width="19.140625" style="1" customWidth="1"/>
    <col min="6" max="6" width="11.7109375" style="1" customWidth="1"/>
    <col min="7" max="7" width="12.42578125" style="47" customWidth="1"/>
    <col min="8" max="8" width="11.7109375" style="47" customWidth="1"/>
    <col min="9" max="9" width="11" style="47" customWidth="1"/>
    <col min="10" max="10" width="10.7109375" style="47" customWidth="1"/>
    <col min="11" max="11" width="10.28515625" style="47" customWidth="1"/>
    <col min="12" max="12" width="10.140625" style="47" customWidth="1"/>
    <col min="13" max="13" width="11.42578125" style="47" customWidth="1"/>
    <col min="14" max="14" width="11" style="47" customWidth="1"/>
    <col min="15" max="15" width="31.140625" style="47" customWidth="1"/>
    <col min="16" max="16384" width="9.140625" style="47"/>
  </cols>
  <sheetData>
    <row r="1" spans="1:19">
      <c r="A1" s="142" t="s">
        <v>679</v>
      </c>
      <c r="B1" s="142"/>
      <c r="C1" s="142"/>
      <c r="D1" s="142"/>
      <c r="E1" s="142"/>
      <c r="F1" s="142"/>
      <c r="G1" s="142"/>
      <c r="H1" s="142"/>
      <c r="I1" s="142"/>
      <c r="J1" s="142"/>
      <c r="K1" s="142"/>
      <c r="L1" s="142"/>
      <c r="M1" s="142"/>
      <c r="N1" s="142"/>
      <c r="O1" s="142"/>
    </row>
    <row r="2" spans="1:19" ht="18.75" customHeight="1">
      <c r="A2" s="161" t="s">
        <v>417</v>
      </c>
      <c r="B2" s="161"/>
      <c r="C2" s="161"/>
      <c r="D2" s="161"/>
      <c r="E2" s="161"/>
      <c r="F2" s="161"/>
      <c r="G2" s="161"/>
      <c r="H2" s="161"/>
      <c r="I2" s="161"/>
      <c r="J2" s="161"/>
      <c r="K2" s="161"/>
      <c r="L2" s="161"/>
      <c r="M2" s="161"/>
      <c r="N2" s="161"/>
    </row>
    <row r="3" spans="1:19">
      <c r="A3" s="143" t="s">
        <v>547</v>
      </c>
      <c r="B3" s="143"/>
      <c r="C3" s="143"/>
      <c r="D3" s="143"/>
      <c r="E3" s="143"/>
      <c r="F3" s="143"/>
      <c r="G3" s="143"/>
      <c r="H3" s="143"/>
      <c r="I3" s="143"/>
      <c r="J3" s="143"/>
      <c r="K3" s="143"/>
      <c r="L3" s="143"/>
      <c r="M3" s="143"/>
      <c r="N3" s="143"/>
      <c r="O3" s="143"/>
    </row>
    <row r="4" spans="1:19" s="1" customFormat="1">
      <c r="F4" s="143"/>
      <c r="G4" s="143"/>
      <c r="H4" s="143"/>
      <c r="I4" s="143"/>
      <c r="J4" s="143"/>
      <c r="K4" s="143"/>
      <c r="L4" s="143"/>
      <c r="M4" s="143"/>
      <c r="N4" s="143"/>
      <c r="O4" s="143"/>
      <c r="P4" s="143"/>
      <c r="Q4" s="143"/>
      <c r="R4" s="143"/>
      <c r="S4" s="143"/>
    </row>
    <row r="5" spans="1:19" ht="34.5" customHeight="1">
      <c r="A5" s="148" t="s">
        <v>334</v>
      </c>
      <c r="B5" s="149" t="s">
        <v>335</v>
      </c>
      <c r="C5" s="150"/>
      <c r="D5" s="151"/>
      <c r="E5" s="148" t="s">
        <v>337</v>
      </c>
      <c r="F5" s="148" t="s">
        <v>142</v>
      </c>
      <c r="G5" s="148" t="s">
        <v>336</v>
      </c>
      <c r="H5" s="148"/>
      <c r="I5" s="148"/>
      <c r="J5" s="148"/>
      <c r="K5" s="148"/>
      <c r="L5" s="148"/>
      <c r="M5" s="148"/>
      <c r="N5" s="148"/>
      <c r="O5" s="148" t="s">
        <v>338</v>
      </c>
    </row>
    <row r="6" spans="1:19" ht="18.75" customHeight="1">
      <c r="A6" s="148"/>
      <c r="B6" s="152"/>
      <c r="C6" s="153"/>
      <c r="D6" s="154"/>
      <c r="E6" s="148"/>
      <c r="F6" s="148"/>
      <c r="G6" s="158" t="s">
        <v>331</v>
      </c>
      <c r="H6" s="159"/>
      <c r="I6" s="159"/>
      <c r="J6" s="159"/>
      <c r="K6" s="159"/>
      <c r="L6" s="159"/>
      <c r="M6" s="159"/>
      <c r="N6" s="160"/>
      <c r="O6" s="148"/>
    </row>
    <row r="7" spans="1:19" ht="36" customHeight="1">
      <c r="A7" s="148"/>
      <c r="B7" s="152"/>
      <c r="C7" s="153"/>
      <c r="D7" s="154"/>
      <c r="E7" s="148"/>
      <c r="F7" s="148"/>
      <c r="G7" s="148" t="s">
        <v>218</v>
      </c>
      <c r="H7" s="148"/>
      <c r="I7" s="148" t="s">
        <v>186</v>
      </c>
      <c r="J7" s="148"/>
      <c r="K7" s="148" t="s">
        <v>187</v>
      </c>
      <c r="L7" s="148"/>
      <c r="M7" s="148" t="s">
        <v>188</v>
      </c>
      <c r="N7" s="148"/>
      <c r="O7" s="148"/>
    </row>
    <row r="8" spans="1:19" ht="30.75" customHeight="1">
      <c r="A8" s="148"/>
      <c r="B8" s="155"/>
      <c r="C8" s="156"/>
      <c r="D8" s="157"/>
      <c r="E8" s="148"/>
      <c r="F8" s="148"/>
      <c r="G8" s="148"/>
      <c r="H8" s="148"/>
      <c r="I8" s="90" t="s">
        <v>332</v>
      </c>
      <c r="J8" s="90" t="s">
        <v>333</v>
      </c>
      <c r="K8" s="90" t="s">
        <v>332</v>
      </c>
      <c r="L8" s="90" t="s">
        <v>333</v>
      </c>
      <c r="M8" s="90" t="s">
        <v>332</v>
      </c>
      <c r="N8" s="90" t="s">
        <v>333</v>
      </c>
      <c r="O8" s="148"/>
    </row>
    <row r="9" spans="1:19" ht="19.5" thickBot="1">
      <c r="A9" s="6">
        <v>1</v>
      </c>
      <c r="B9" s="144">
        <v>2</v>
      </c>
      <c r="C9" s="145"/>
      <c r="D9" s="146"/>
      <c r="E9" s="30">
        <v>3</v>
      </c>
      <c r="F9" s="30">
        <v>4</v>
      </c>
      <c r="G9" s="30">
        <v>5</v>
      </c>
      <c r="H9" s="30">
        <v>6</v>
      </c>
      <c r="I9" s="30">
        <v>7</v>
      </c>
      <c r="J9" s="30">
        <v>8</v>
      </c>
      <c r="K9" s="30">
        <v>9</v>
      </c>
      <c r="L9" s="30">
        <v>10</v>
      </c>
      <c r="M9" s="30">
        <v>11</v>
      </c>
      <c r="N9" s="30">
        <v>12</v>
      </c>
      <c r="O9" s="30">
        <v>13</v>
      </c>
    </row>
    <row r="10" spans="1:19">
      <c r="A10" s="147" t="s">
        <v>46</v>
      </c>
      <c r="B10" s="147"/>
      <c r="C10" s="147"/>
      <c r="D10" s="147"/>
      <c r="E10" s="147"/>
      <c r="F10" s="147"/>
      <c r="G10" s="147"/>
      <c r="H10" s="147"/>
      <c r="I10" s="147"/>
      <c r="J10" s="147"/>
      <c r="K10" s="147"/>
      <c r="L10" s="147"/>
      <c r="M10" s="147"/>
      <c r="N10" s="147"/>
      <c r="O10" s="147"/>
    </row>
    <row r="11" spans="1:19" ht="25.5" customHeight="1">
      <c r="A11" s="123" t="s">
        <v>189</v>
      </c>
      <c r="B11" s="196" t="s">
        <v>190</v>
      </c>
      <c r="C11" s="197"/>
      <c r="D11" s="198"/>
      <c r="E11" s="123" t="s">
        <v>217</v>
      </c>
      <c r="F11" s="83" t="s">
        <v>339</v>
      </c>
      <c r="G11" s="61">
        <f>SUM(G12:G14)</f>
        <v>423847</v>
      </c>
      <c r="H11" s="61">
        <f t="shared" ref="H11:N11" si="0">SUM(H12:H14)</f>
        <v>199125.7</v>
      </c>
      <c r="I11" s="61">
        <f t="shared" si="0"/>
        <v>359847</v>
      </c>
      <c r="J11" s="61">
        <f t="shared" si="0"/>
        <v>136700.70000000001</v>
      </c>
      <c r="K11" s="61">
        <f t="shared" si="0"/>
        <v>0</v>
      </c>
      <c r="L11" s="61">
        <f t="shared" si="0"/>
        <v>0</v>
      </c>
      <c r="M11" s="61">
        <f t="shared" si="0"/>
        <v>64000</v>
      </c>
      <c r="N11" s="61">
        <f t="shared" si="0"/>
        <v>62425</v>
      </c>
      <c r="O11" s="61"/>
    </row>
    <row r="12" spans="1:19" ht="25.5" customHeight="1">
      <c r="A12" s="166"/>
      <c r="B12" s="199"/>
      <c r="C12" s="200"/>
      <c r="D12" s="201"/>
      <c r="E12" s="166"/>
      <c r="F12" s="83">
        <v>2013</v>
      </c>
      <c r="G12" s="61">
        <f>G16+G20+G24+G28+G32+G36+G40+G44</f>
        <v>204912</v>
      </c>
      <c r="H12" s="61">
        <f t="shared" ref="H12:N12" si="1">H16+H20+H24+H28+H32+H36+H40+H44</f>
        <v>196517</v>
      </c>
      <c r="I12" s="61">
        <f t="shared" si="1"/>
        <v>140912</v>
      </c>
      <c r="J12" s="61">
        <f t="shared" si="1"/>
        <v>134092</v>
      </c>
      <c r="K12" s="61">
        <f t="shared" si="1"/>
        <v>0</v>
      </c>
      <c r="L12" s="61">
        <f t="shared" si="1"/>
        <v>0</v>
      </c>
      <c r="M12" s="61">
        <f t="shared" si="1"/>
        <v>64000</v>
      </c>
      <c r="N12" s="61">
        <f t="shared" si="1"/>
        <v>62425</v>
      </c>
      <c r="O12" s="61"/>
    </row>
    <row r="13" spans="1:19" ht="27.75" customHeight="1">
      <c r="A13" s="166"/>
      <c r="B13" s="199"/>
      <c r="C13" s="200"/>
      <c r="D13" s="201"/>
      <c r="E13" s="166"/>
      <c r="F13" s="83">
        <v>2014</v>
      </c>
      <c r="G13" s="61">
        <f>G17+G21+G25+G29+G33+G37+G41+G45</f>
        <v>95039</v>
      </c>
      <c r="H13" s="61">
        <f t="shared" ref="H13:N13" si="2">H17+H21+H25+H29+H33+H37+H41+H45</f>
        <v>2608.6999999999998</v>
      </c>
      <c r="I13" s="61">
        <f t="shared" si="2"/>
        <v>95039</v>
      </c>
      <c r="J13" s="61">
        <f t="shared" si="2"/>
        <v>2608.6999999999998</v>
      </c>
      <c r="K13" s="61">
        <f t="shared" si="2"/>
        <v>0</v>
      </c>
      <c r="L13" s="61">
        <f t="shared" si="2"/>
        <v>0</v>
      </c>
      <c r="M13" s="61">
        <f t="shared" si="2"/>
        <v>0</v>
      </c>
      <c r="N13" s="61">
        <f t="shared" si="2"/>
        <v>0</v>
      </c>
      <c r="O13" s="61"/>
    </row>
    <row r="14" spans="1:19" ht="27.75" customHeight="1">
      <c r="A14" s="113"/>
      <c r="B14" s="205"/>
      <c r="C14" s="206"/>
      <c r="D14" s="207"/>
      <c r="E14" s="113"/>
      <c r="F14" s="83">
        <v>2015</v>
      </c>
      <c r="G14" s="61">
        <f>G18+G22+G26+G30+G34+G38+G42+G46</f>
        <v>123896</v>
      </c>
      <c r="H14" s="61">
        <f t="shared" ref="H14:N14" si="3">H18+H22+H26+H30+H34+H38+H42+H46</f>
        <v>0</v>
      </c>
      <c r="I14" s="61">
        <f t="shared" si="3"/>
        <v>123896</v>
      </c>
      <c r="J14" s="61">
        <f t="shared" si="3"/>
        <v>0</v>
      </c>
      <c r="K14" s="61">
        <f t="shared" si="3"/>
        <v>0</v>
      </c>
      <c r="L14" s="61">
        <f t="shared" si="3"/>
        <v>0</v>
      </c>
      <c r="M14" s="61">
        <f t="shared" si="3"/>
        <v>0</v>
      </c>
      <c r="N14" s="61">
        <f t="shared" si="3"/>
        <v>0</v>
      </c>
      <c r="O14" s="61"/>
    </row>
    <row r="15" spans="1:19" ht="27" customHeight="1">
      <c r="A15" s="111" t="s">
        <v>191</v>
      </c>
      <c r="B15" s="99" t="s">
        <v>647</v>
      </c>
      <c r="C15" s="100"/>
      <c r="D15" s="101"/>
      <c r="E15" s="111" t="s">
        <v>177</v>
      </c>
      <c r="F15" s="87" t="s">
        <v>323</v>
      </c>
      <c r="G15" s="72">
        <f>SUM(G16:G18)</f>
        <v>241107</v>
      </c>
      <c r="H15" s="72">
        <f t="shared" ref="H15:N15" si="4">SUM(H16:H18)</f>
        <v>194213.7</v>
      </c>
      <c r="I15" s="72">
        <f t="shared" si="4"/>
        <v>177107</v>
      </c>
      <c r="J15" s="72">
        <f t="shared" si="4"/>
        <v>131788.70000000001</v>
      </c>
      <c r="K15" s="72">
        <f t="shared" si="4"/>
        <v>0</v>
      </c>
      <c r="L15" s="72">
        <f t="shared" si="4"/>
        <v>0</v>
      </c>
      <c r="M15" s="72">
        <f t="shared" si="4"/>
        <v>64000</v>
      </c>
      <c r="N15" s="72">
        <f t="shared" si="4"/>
        <v>62425</v>
      </c>
      <c r="O15" s="72"/>
    </row>
    <row r="16" spans="1:19" ht="236.25" customHeight="1">
      <c r="A16" s="112"/>
      <c r="B16" s="102"/>
      <c r="C16" s="103"/>
      <c r="D16" s="104"/>
      <c r="E16" s="112"/>
      <c r="F16" s="87">
        <v>2013</v>
      </c>
      <c r="G16" s="72">
        <f>I16+K16+M16</f>
        <v>200000</v>
      </c>
      <c r="H16" s="63">
        <f t="shared" ref="H16:H21" si="5">J16+L16+N16</f>
        <v>191605</v>
      </c>
      <c r="I16" s="63">
        <v>136000</v>
      </c>
      <c r="J16" s="63">
        <v>129180</v>
      </c>
      <c r="K16" s="63">
        <v>0</v>
      </c>
      <c r="L16" s="63">
        <v>0</v>
      </c>
      <c r="M16" s="63">
        <v>64000</v>
      </c>
      <c r="N16" s="72">
        <v>62425</v>
      </c>
      <c r="O16" s="56" t="s">
        <v>472</v>
      </c>
    </row>
    <row r="17" spans="1:15" ht="156.75" customHeight="1">
      <c r="A17" s="112"/>
      <c r="B17" s="102"/>
      <c r="C17" s="103"/>
      <c r="D17" s="104"/>
      <c r="E17" s="112"/>
      <c r="F17" s="87">
        <v>2014</v>
      </c>
      <c r="G17" s="72">
        <f>I17+K17+M17</f>
        <v>17533</v>
      </c>
      <c r="H17" s="63">
        <f t="shared" si="5"/>
        <v>2608.6999999999998</v>
      </c>
      <c r="I17" s="72">
        <v>17533</v>
      </c>
      <c r="J17" s="72">
        <v>2608.6999999999998</v>
      </c>
      <c r="K17" s="72">
        <v>0</v>
      </c>
      <c r="L17" s="72">
        <v>0</v>
      </c>
      <c r="M17" s="63">
        <v>0</v>
      </c>
      <c r="N17" s="44">
        <v>0</v>
      </c>
      <c r="O17" s="66" t="s">
        <v>473</v>
      </c>
    </row>
    <row r="18" spans="1:15" ht="123" customHeight="1">
      <c r="A18" s="113"/>
      <c r="B18" s="132"/>
      <c r="C18" s="164"/>
      <c r="D18" s="165"/>
      <c r="E18" s="113"/>
      <c r="F18" s="87">
        <v>2015</v>
      </c>
      <c r="G18" s="72">
        <f>I18+K18+M18</f>
        <v>23574</v>
      </c>
      <c r="H18" s="63">
        <f t="shared" si="5"/>
        <v>0</v>
      </c>
      <c r="I18" s="72">
        <v>23574</v>
      </c>
      <c r="J18" s="72">
        <v>0</v>
      </c>
      <c r="K18" s="72">
        <v>0</v>
      </c>
      <c r="L18" s="72">
        <v>0</v>
      </c>
      <c r="M18" s="72">
        <v>0</v>
      </c>
      <c r="N18" s="72">
        <v>0</v>
      </c>
      <c r="O18" s="45" t="s">
        <v>580</v>
      </c>
    </row>
    <row r="19" spans="1:15" ht="33.75" customHeight="1">
      <c r="A19" s="111" t="s">
        <v>535</v>
      </c>
      <c r="B19" s="209" t="s">
        <v>532</v>
      </c>
      <c r="C19" s="210"/>
      <c r="D19" s="211"/>
      <c r="E19" s="111" t="s">
        <v>534</v>
      </c>
      <c r="F19" s="87" t="s">
        <v>323</v>
      </c>
      <c r="G19" s="72">
        <f>SUM(G20:G22)</f>
        <v>46000</v>
      </c>
      <c r="H19" s="72">
        <f t="shared" ref="H19:N19" si="6">SUM(H20:H22)</f>
        <v>0</v>
      </c>
      <c r="I19" s="72">
        <f t="shared" si="6"/>
        <v>46000</v>
      </c>
      <c r="J19" s="72">
        <f t="shared" si="6"/>
        <v>0</v>
      </c>
      <c r="K19" s="72">
        <f t="shared" si="6"/>
        <v>0</v>
      </c>
      <c r="L19" s="72">
        <f t="shared" si="6"/>
        <v>0</v>
      </c>
      <c r="M19" s="72">
        <f t="shared" si="6"/>
        <v>0</v>
      </c>
      <c r="N19" s="72">
        <f t="shared" si="6"/>
        <v>0</v>
      </c>
      <c r="O19" s="45"/>
    </row>
    <row r="20" spans="1:15" ht="33.75" customHeight="1">
      <c r="A20" s="112"/>
      <c r="B20" s="212"/>
      <c r="C20" s="213"/>
      <c r="D20" s="214"/>
      <c r="E20" s="112"/>
      <c r="F20" s="87">
        <v>2013</v>
      </c>
      <c r="G20" s="72">
        <f>I20+K20+M20</f>
        <v>0</v>
      </c>
      <c r="H20" s="63">
        <f t="shared" si="5"/>
        <v>0</v>
      </c>
      <c r="I20" s="72">
        <v>0</v>
      </c>
      <c r="J20" s="72">
        <v>0</v>
      </c>
      <c r="K20" s="72">
        <v>0</v>
      </c>
      <c r="L20" s="72">
        <v>0</v>
      </c>
      <c r="M20" s="72">
        <v>0</v>
      </c>
      <c r="N20" s="72">
        <v>0</v>
      </c>
      <c r="O20" s="45"/>
    </row>
    <row r="21" spans="1:15" ht="28.5" customHeight="1">
      <c r="A21" s="112"/>
      <c r="B21" s="212"/>
      <c r="C21" s="213"/>
      <c r="D21" s="214"/>
      <c r="E21" s="112"/>
      <c r="F21" s="87">
        <v>2014</v>
      </c>
      <c r="G21" s="72">
        <f>I21+K21+M21</f>
        <v>0</v>
      </c>
      <c r="H21" s="63">
        <f t="shared" si="5"/>
        <v>0</v>
      </c>
      <c r="I21" s="72">
        <v>0</v>
      </c>
      <c r="J21" s="72">
        <v>0</v>
      </c>
      <c r="K21" s="72">
        <v>0</v>
      </c>
      <c r="L21" s="72">
        <v>0</v>
      </c>
      <c r="M21" s="72">
        <v>0</v>
      </c>
      <c r="N21" s="72">
        <v>0</v>
      </c>
      <c r="O21" s="45"/>
    </row>
    <row r="22" spans="1:15" ht="118.5" customHeight="1">
      <c r="A22" s="113"/>
      <c r="B22" s="215"/>
      <c r="C22" s="216"/>
      <c r="D22" s="217"/>
      <c r="E22" s="218"/>
      <c r="F22" s="87">
        <v>2015</v>
      </c>
      <c r="G22" s="72">
        <f>I22+K22+M22</f>
        <v>46000</v>
      </c>
      <c r="H22" s="63">
        <f>J22+L22+N22</f>
        <v>0</v>
      </c>
      <c r="I22" s="72">
        <v>46000</v>
      </c>
      <c r="J22" s="72">
        <v>0</v>
      </c>
      <c r="K22" s="72">
        <v>0</v>
      </c>
      <c r="L22" s="72">
        <v>0</v>
      </c>
      <c r="M22" s="72">
        <v>0</v>
      </c>
      <c r="N22" s="72">
        <v>0</v>
      </c>
      <c r="O22" s="45" t="s">
        <v>580</v>
      </c>
    </row>
    <row r="23" spans="1:15" ht="21.75" customHeight="1">
      <c r="A23" s="111" t="s">
        <v>192</v>
      </c>
      <c r="B23" s="209" t="s">
        <v>193</v>
      </c>
      <c r="C23" s="210"/>
      <c r="D23" s="211"/>
      <c r="E23" s="111" t="s">
        <v>194</v>
      </c>
      <c r="F23" s="87" t="s">
        <v>323</v>
      </c>
      <c r="G23" s="72">
        <f>SUM(G24:G26)</f>
        <v>4912</v>
      </c>
      <c r="H23" s="72">
        <f t="shared" ref="H23:N23" si="7">SUM(H24:H26)</f>
        <v>4912</v>
      </c>
      <c r="I23" s="72">
        <f t="shared" si="7"/>
        <v>4912</v>
      </c>
      <c r="J23" s="72">
        <f t="shared" si="7"/>
        <v>4912</v>
      </c>
      <c r="K23" s="72">
        <f t="shared" si="7"/>
        <v>0</v>
      </c>
      <c r="L23" s="72">
        <f t="shared" si="7"/>
        <v>0</v>
      </c>
      <c r="M23" s="72">
        <f t="shared" si="7"/>
        <v>0</v>
      </c>
      <c r="N23" s="72">
        <f t="shared" si="7"/>
        <v>0</v>
      </c>
      <c r="O23" s="208" t="s">
        <v>474</v>
      </c>
    </row>
    <row r="24" spans="1:15" ht="21.75" customHeight="1">
      <c r="A24" s="112"/>
      <c r="B24" s="212"/>
      <c r="C24" s="213"/>
      <c r="D24" s="214"/>
      <c r="E24" s="112"/>
      <c r="F24" s="87">
        <v>2013</v>
      </c>
      <c r="G24" s="72">
        <f t="shared" ref="G24:H26" si="8">I24+K24+M24</f>
        <v>4912</v>
      </c>
      <c r="H24" s="63">
        <f t="shared" si="8"/>
        <v>4912</v>
      </c>
      <c r="I24" s="63">
        <v>4912</v>
      </c>
      <c r="J24" s="63">
        <v>4912</v>
      </c>
      <c r="K24" s="63">
        <v>0</v>
      </c>
      <c r="L24" s="63">
        <v>0</v>
      </c>
      <c r="M24" s="63">
        <v>0</v>
      </c>
      <c r="N24" s="63">
        <v>0</v>
      </c>
      <c r="O24" s="181"/>
    </row>
    <row r="25" spans="1:15" ht="131.25" customHeight="1">
      <c r="A25" s="112"/>
      <c r="B25" s="212"/>
      <c r="C25" s="213"/>
      <c r="D25" s="214"/>
      <c r="E25" s="112"/>
      <c r="F25" s="87">
        <v>2014</v>
      </c>
      <c r="G25" s="63">
        <f t="shared" si="8"/>
        <v>0</v>
      </c>
      <c r="H25" s="63">
        <f t="shared" si="8"/>
        <v>0</v>
      </c>
      <c r="I25" s="72">
        <v>0</v>
      </c>
      <c r="J25" s="72">
        <v>0</v>
      </c>
      <c r="K25" s="72">
        <v>0</v>
      </c>
      <c r="L25" s="72">
        <v>0</v>
      </c>
      <c r="M25" s="72">
        <v>0</v>
      </c>
      <c r="N25" s="72">
        <v>0</v>
      </c>
      <c r="O25" s="182"/>
    </row>
    <row r="26" spans="1:15" ht="27.75" customHeight="1">
      <c r="A26" s="113"/>
      <c r="B26" s="215"/>
      <c r="C26" s="216"/>
      <c r="D26" s="217"/>
      <c r="E26" s="113"/>
      <c r="F26" s="87">
        <v>2015</v>
      </c>
      <c r="G26" s="63">
        <f t="shared" si="8"/>
        <v>0</v>
      </c>
      <c r="H26" s="63">
        <f t="shared" si="8"/>
        <v>0</v>
      </c>
      <c r="I26" s="72">
        <v>0</v>
      </c>
      <c r="J26" s="72">
        <v>0</v>
      </c>
      <c r="K26" s="72">
        <v>0</v>
      </c>
      <c r="L26" s="72">
        <v>0</v>
      </c>
      <c r="M26" s="72">
        <v>0</v>
      </c>
      <c r="N26" s="72">
        <v>0</v>
      </c>
      <c r="O26" s="89"/>
    </row>
    <row r="27" spans="1:15" ht="22.5" customHeight="1">
      <c r="A27" s="108" t="s">
        <v>176</v>
      </c>
      <c r="B27" s="209" t="s">
        <v>533</v>
      </c>
      <c r="C27" s="210"/>
      <c r="D27" s="211"/>
      <c r="E27" s="111" t="s">
        <v>195</v>
      </c>
      <c r="F27" s="87" t="s">
        <v>323</v>
      </c>
      <c r="G27" s="72">
        <f>SUM(G28:G30)</f>
        <v>17700</v>
      </c>
      <c r="H27" s="72">
        <f t="shared" ref="H27:N27" si="9">SUM(H28:H30)</f>
        <v>0</v>
      </c>
      <c r="I27" s="72">
        <f t="shared" si="9"/>
        <v>17700</v>
      </c>
      <c r="J27" s="72">
        <f t="shared" si="9"/>
        <v>0</v>
      </c>
      <c r="K27" s="72">
        <f t="shared" si="9"/>
        <v>0</v>
      </c>
      <c r="L27" s="72">
        <f t="shared" si="9"/>
        <v>0</v>
      </c>
      <c r="M27" s="72">
        <f t="shared" si="9"/>
        <v>0</v>
      </c>
      <c r="N27" s="72">
        <f t="shared" si="9"/>
        <v>0</v>
      </c>
      <c r="O27" s="72"/>
    </row>
    <row r="28" spans="1:15" ht="22.5" customHeight="1">
      <c r="A28" s="109"/>
      <c r="B28" s="212"/>
      <c r="C28" s="213"/>
      <c r="D28" s="214"/>
      <c r="E28" s="112"/>
      <c r="F28" s="87">
        <v>2013</v>
      </c>
      <c r="G28" s="63">
        <f t="shared" ref="G28:H30" si="10">I28+K28+M28</f>
        <v>0</v>
      </c>
      <c r="H28" s="72">
        <f t="shared" si="10"/>
        <v>0</v>
      </c>
      <c r="I28" s="72">
        <v>0</v>
      </c>
      <c r="J28" s="72">
        <v>0</v>
      </c>
      <c r="K28" s="72">
        <v>0</v>
      </c>
      <c r="L28" s="72">
        <v>0</v>
      </c>
      <c r="M28" s="72">
        <v>0</v>
      </c>
      <c r="N28" s="72">
        <v>0</v>
      </c>
      <c r="O28" s="72"/>
    </row>
    <row r="29" spans="1:15" ht="135" customHeight="1">
      <c r="A29" s="109"/>
      <c r="B29" s="212"/>
      <c r="C29" s="213"/>
      <c r="D29" s="214"/>
      <c r="E29" s="112"/>
      <c r="F29" s="87">
        <v>2014</v>
      </c>
      <c r="G29" s="63">
        <f t="shared" si="10"/>
        <v>17700</v>
      </c>
      <c r="H29" s="72">
        <f t="shared" si="10"/>
        <v>0</v>
      </c>
      <c r="I29" s="72">
        <v>17700</v>
      </c>
      <c r="J29" s="72">
        <v>0</v>
      </c>
      <c r="K29" s="72">
        <v>0</v>
      </c>
      <c r="L29" s="72">
        <v>0</v>
      </c>
      <c r="M29" s="72">
        <v>0</v>
      </c>
      <c r="N29" s="72">
        <v>0</v>
      </c>
      <c r="O29" s="66" t="s">
        <v>475</v>
      </c>
    </row>
    <row r="30" spans="1:15" ht="74.25" customHeight="1">
      <c r="A30" s="113"/>
      <c r="B30" s="215"/>
      <c r="C30" s="216"/>
      <c r="D30" s="217"/>
      <c r="E30" s="113"/>
      <c r="F30" s="87">
        <v>2015</v>
      </c>
      <c r="G30" s="63">
        <f t="shared" si="10"/>
        <v>0</v>
      </c>
      <c r="H30" s="63">
        <f t="shared" si="10"/>
        <v>0</v>
      </c>
      <c r="I30" s="72">
        <v>0</v>
      </c>
      <c r="J30" s="72">
        <v>0</v>
      </c>
      <c r="K30" s="72">
        <v>0</v>
      </c>
      <c r="L30" s="72">
        <v>0</v>
      </c>
      <c r="M30" s="72">
        <v>0</v>
      </c>
      <c r="N30" s="72">
        <v>0</v>
      </c>
      <c r="O30" s="66" t="s">
        <v>581</v>
      </c>
    </row>
    <row r="31" spans="1:15" ht="25.5" customHeight="1">
      <c r="A31" s="111" t="s">
        <v>196</v>
      </c>
      <c r="B31" s="209" t="s">
        <v>197</v>
      </c>
      <c r="C31" s="219"/>
      <c r="D31" s="220"/>
      <c r="E31" s="111" t="s">
        <v>175</v>
      </c>
      <c r="F31" s="87" t="s">
        <v>323</v>
      </c>
      <c r="G31" s="72">
        <f>SUM(G32:G34)</f>
        <v>30484</v>
      </c>
      <c r="H31" s="72">
        <f t="shared" ref="H31:N31" si="11">SUM(H32:H34)</f>
        <v>0</v>
      </c>
      <c r="I31" s="72">
        <f t="shared" si="11"/>
        <v>30484</v>
      </c>
      <c r="J31" s="72">
        <f t="shared" si="11"/>
        <v>0</v>
      </c>
      <c r="K31" s="72">
        <f t="shared" si="11"/>
        <v>0</v>
      </c>
      <c r="L31" s="72">
        <f t="shared" si="11"/>
        <v>0</v>
      </c>
      <c r="M31" s="72">
        <f t="shared" si="11"/>
        <v>0</v>
      </c>
      <c r="N31" s="72">
        <f t="shared" si="11"/>
        <v>0</v>
      </c>
      <c r="O31" s="72"/>
    </row>
    <row r="32" spans="1:15" ht="25.5" customHeight="1">
      <c r="A32" s="112"/>
      <c r="B32" s="221"/>
      <c r="C32" s="222"/>
      <c r="D32" s="223"/>
      <c r="E32" s="112"/>
      <c r="F32" s="87">
        <v>2013</v>
      </c>
      <c r="G32" s="63">
        <f t="shared" ref="G32:H34" si="12">I32+K32+M32</f>
        <v>0</v>
      </c>
      <c r="H32" s="72">
        <f t="shared" si="12"/>
        <v>0</v>
      </c>
      <c r="I32" s="72">
        <v>0</v>
      </c>
      <c r="J32" s="72">
        <v>0</v>
      </c>
      <c r="K32" s="72">
        <v>0</v>
      </c>
      <c r="L32" s="72">
        <v>0</v>
      </c>
      <c r="M32" s="72">
        <v>0</v>
      </c>
      <c r="N32" s="72">
        <v>0</v>
      </c>
      <c r="O32" s="72"/>
    </row>
    <row r="33" spans="1:15" ht="129.75" customHeight="1">
      <c r="A33" s="112"/>
      <c r="B33" s="221"/>
      <c r="C33" s="222"/>
      <c r="D33" s="223"/>
      <c r="E33" s="112"/>
      <c r="F33" s="87">
        <v>2014</v>
      </c>
      <c r="G33" s="63">
        <f t="shared" si="12"/>
        <v>30484</v>
      </c>
      <c r="H33" s="72">
        <f t="shared" si="12"/>
        <v>0</v>
      </c>
      <c r="I33" s="72">
        <v>30484</v>
      </c>
      <c r="J33" s="72">
        <v>0</v>
      </c>
      <c r="K33" s="72">
        <v>0</v>
      </c>
      <c r="L33" s="72">
        <v>0</v>
      </c>
      <c r="M33" s="72">
        <v>0</v>
      </c>
      <c r="N33" s="72">
        <v>0</v>
      </c>
      <c r="O33" s="66" t="s">
        <v>476</v>
      </c>
    </row>
    <row r="34" spans="1:15" ht="73.5" customHeight="1">
      <c r="A34" s="113"/>
      <c r="B34" s="202"/>
      <c r="C34" s="203"/>
      <c r="D34" s="204"/>
      <c r="E34" s="113"/>
      <c r="F34" s="87">
        <v>2015</v>
      </c>
      <c r="G34" s="63">
        <f t="shared" si="12"/>
        <v>0</v>
      </c>
      <c r="H34" s="63">
        <f t="shared" si="12"/>
        <v>0</v>
      </c>
      <c r="I34" s="72">
        <v>0</v>
      </c>
      <c r="J34" s="72">
        <v>0</v>
      </c>
      <c r="K34" s="72">
        <v>0</v>
      </c>
      <c r="L34" s="72">
        <v>0</v>
      </c>
      <c r="M34" s="72">
        <v>0</v>
      </c>
      <c r="N34" s="72">
        <v>0</v>
      </c>
      <c r="O34" s="66" t="s">
        <v>581</v>
      </c>
    </row>
    <row r="35" spans="1:15" ht="27" customHeight="1">
      <c r="A35" s="111" t="s">
        <v>536</v>
      </c>
      <c r="B35" s="209" t="s">
        <v>538</v>
      </c>
      <c r="C35" s="219"/>
      <c r="D35" s="220"/>
      <c r="E35" s="111" t="s">
        <v>537</v>
      </c>
      <c r="F35" s="87" t="s">
        <v>323</v>
      </c>
      <c r="G35" s="72">
        <f>SUM(G36:G38)</f>
        <v>48000</v>
      </c>
      <c r="H35" s="72">
        <f t="shared" ref="H35:N35" si="13">SUM(H36:H38)</f>
        <v>0</v>
      </c>
      <c r="I35" s="72">
        <f t="shared" si="13"/>
        <v>48000</v>
      </c>
      <c r="J35" s="72">
        <f t="shared" si="13"/>
        <v>0</v>
      </c>
      <c r="K35" s="72">
        <f t="shared" si="13"/>
        <v>0</v>
      </c>
      <c r="L35" s="72">
        <f t="shared" si="13"/>
        <v>0</v>
      </c>
      <c r="M35" s="72">
        <f t="shared" si="13"/>
        <v>0</v>
      </c>
      <c r="N35" s="72">
        <f t="shared" si="13"/>
        <v>0</v>
      </c>
      <c r="O35" s="66"/>
    </row>
    <row r="36" spans="1:15" ht="30" customHeight="1">
      <c r="A36" s="112"/>
      <c r="B36" s="221"/>
      <c r="C36" s="222"/>
      <c r="D36" s="223"/>
      <c r="E36" s="112"/>
      <c r="F36" s="87">
        <v>2013</v>
      </c>
      <c r="G36" s="63">
        <f t="shared" ref="G36:H38" si="14">I36+K36+M36</f>
        <v>0</v>
      </c>
      <c r="H36" s="72">
        <f t="shared" si="14"/>
        <v>0</v>
      </c>
      <c r="I36" s="72">
        <v>0</v>
      </c>
      <c r="J36" s="72">
        <v>0</v>
      </c>
      <c r="K36" s="72">
        <v>0</v>
      </c>
      <c r="L36" s="72">
        <v>0</v>
      </c>
      <c r="M36" s="72">
        <v>0</v>
      </c>
      <c r="N36" s="72">
        <v>0</v>
      </c>
      <c r="O36" s="66"/>
    </row>
    <row r="37" spans="1:15" ht="29.25" customHeight="1">
      <c r="A37" s="112"/>
      <c r="B37" s="221"/>
      <c r="C37" s="222"/>
      <c r="D37" s="223"/>
      <c r="E37" s="112"/>
      <c r="F37" s="87">
        <v>2014</v>
      </c>
      <c r="G37" s="63">
        <f t="shared" si="14"/>
        <v>0</v>
      </c>
      <c r="H37" s="72">
        <f t="shared" si="14"/>
        <v>0</v>
      </c>
      <c r="I37" s="72">
        <v>0</v>
      </c>
      <c r="J37" s="72">
        <v>0</v>
      </c>
      <c r="K37" s="72">
        <v>0</v>
      </c>
      <c r="L37" s="72">
        <v>0</v>
      </c>
      <c r="M37" s="72">
        <v>0</v>
      </c>
      <c r="N37" s="72">
        <v>0</v>
      </c>
      <c r="O37" s="66"/>
    </row>
    <row r="38" spans="1:15" ht="131.25" customHeight="1">
      <c r="A38" s="113"/>
      <c r="B38" s="202"/>
      <c r="C38" s="203"/>
      <c r="D38" s="204"/>
      <c r="E38" s="113"/>
      <c r="F38" s="87">
        <v>2015</v>
      </c>
      <c r="G38" s="63">
        <f t="shared" si="14"/>
        <v>48000</v>
      </c>
      <c r="H38" s="72">
        <f t="shared" si="14"/>
        <v>0</v>
      </c>
      <c r="I38" s="72">
        <v>48000</v>
      </c>
      <c r="J38" s="72">
        <v>0</v>
      </c>
      <c r="K38" s="72">
        <v>0</v>
      </c>
      <c r="L38" s="72">
        <v>0</v>
      </c>
      <c r="M38" s="72">
        <v>0</v>
      </c>
      <c r="N38" s="72">
        <v>0</v>
      </c>
      <c r="O38" s="66" t="s">
        <v>648</v>
      </c>
    </row>
    <row r="39" spans="1:15" ht="24.75" customHeight="1">
      <c r="A39" s="111" t="s">
        <v>198</v>
      </c>
      <c r="B39" s="209" t="s">
        <v>199</v>
      </c>
      <c r="C39" s="210"/>
      <c r="D39" s="211"/>
      <c r="E39" s="111" t="s">
        <v>200</v>
      </c>
      <c r="F39" s="87" t="s">
        <v>323</v>
      </c>
      <c r="G39" s="72">
        <f>SUM(G40:G42)</f>
        <v>29322</v>
      </c>
      <c r="H39" s="72">
        <f t="shared" ref="H39:N39" si="15">SUM(H40:H42)</f>
        <v>0</v>
      </c>
      <c r="I39" s="72">
        <f t="shared" si="15"/>
        <v>29322</v>
      </c>
      <c r="J39" s="72">
        <f t="shared" si="15"/>
        <v>0</v>
      </c>
      <c r="K39" s="72">
        <f t="shared" si="15"/>
        <v>0</v>
      </c>
      <c r="L39" s="72">
        <f t="shared" si="15"/>
        <v>0</v>
      </c>
      <c r="M39" s="72">
        <f t="shared" si="15"/>
        <v>0</v>
      </c>
      <c r="N39" s="72">
        <f t="shared" si="15"/>
        <v>0</v>
      </c>
      <c r="O39" s="72"/>
    </row>
    <row r="40" spans="1:15" ht="24.75" customHeight="1">
      <c r="A40" s="112"/>
      <c r="B40" s="212"/>
      <c r="C40" s="213"/>
      <c r="D40" s="214"/>
      <c r="E40" s="112"/>
      <c r="F40" s="87">
        <v>2013</v>
      </c>
      <c r="G40" s="63">
        <f t="shared" ref="G40:H42" si="16">I40+K40+M40</f>
        <v>0</v>
      </c>
      <c r="H40" s="72">
        <f t="shared" si="16"/>
        <v>0</v>
      </c>
      <c r="I40" s="72">
        <v>0</v>
      </c>
      <c r="J40" s="72">
        <v>0</v>
      </c>
      <c r="K40" s="72">
        <v>0</v>
      </c>
      <c r="L40" s="72">
        <v>0</v>
      </c>
      <c r="M40" s="72">
        <v>0</v>
      </c>
      <c r="N40" s="72">
        <v>0</v>
      </c>
      <c r="O40" s="87"/>
    </row>
    <row r="41" spans="1:15" ht="87" customHeight="1">
      <c r="A41" s="112"/>
      <c r="B41" s="212"/>
      <c r="C41" s="213"/>
      <c r="D41" s="214"/>
      <c r="E41" s="112"/>
      <c r="F41" s="87">
        <v>2014</v>
      </c>
      <c r="G41" s="63">
        <f t="shared" si="16"/>
        <v>29322</v>
      </c>
      <c r="H41" s="72">
        <f t="shared" si="16"/>
        <v>0</v>
      </c>
      <c r="I41" s="72">
        <v>29322</v>
      </c>
      <c r="J41" s="72">
        <v>0</v>
      </c>
      <c r="K41" s="87">
        <v>0</v>
      </c>
      <c r="L41" s="87">
        <v>0</v>
      </c>
      <c r="M41" s="87">
        <v>0</v>
      </c>
      <c r="N41" s="87">
        <v>0</v>
      </c>
      <c r="O41" s="66" t="s">
        <v>477</v>
      </c>
    </row>
    <row r="42" spans="1:15" ht="92.25" customHeight="1">
      <c r="A42" s="113"/>
      <c r="B42" s="215"/>
      <c r="C42" s="216"/>
      <c r="D42" s="217"/>
      <c r="E42" s="113"/>
      <c r="F42" s="87">
        <v>2015</v>
      </c>
      <c r="G42" s="63">
        <f t="shared" si="16"/>
        <v>0</v>
      </c>
      <c r="H42" s="63">
        <f t="shared" si="16"/>
        <v>0</v>
      </c>
      <c r="I42" s="72">
        <v>0</v>
      </c>
      <c r="J42" s="72">
        <v>0</v>
      </c>
      <c r="K42" s="72">
        <v>0</v>
      </c>
      <c r="L42" s="72">
        <v>0</v>
      </c>
      <c r="M42" s="72">
        <v>0</v>
      </c>
      <c r="N42" s="72">
        <v>0</v>
      </c>
      <c r="O42" s="66" t="s">
        <v>582</v>
      </c>
    </row>
    <row r="43" spans="1:15" ht="36" customHeight="1">
      <c r="A43" s="111" t="s">
        <v>539</v>
      </c>
      <c r="B43" s="209" t="s">
        <v>540</v>
      </c>
      <c r="C43" s="219"/>
      <c r="D43" s="220"/>
      <c r="E43" s="111" t="s">
        <v>584</v>
      </c>
      <c r="F43" s="87" t="s">
        <v>323</v>
      </c>
      <c r="G43" s="72">
        <f t="shared" ref="G43:N43" si="17">SUM(G44:G46)</f>
        <v>6322</v>
      </c>
      <c r="H43" s="72">
        <f t="shared" si="17"/>
        <v>0</v>
      </c>
      <c r="I43" s="72">
        <f t="shared" si="17"/>
        <v>6322</v>
      </c>
      <c r="J43" s="72">
        <f t="shared" si="17"/>
        <v>0</v>
      </c>
      <c r="K43" s="72">
        <f t="shared" si="17"/>
        <v>0</v>
      </c>
      <c r="L43" s="72">
        <f t="shared" si="17"/>
        <v>0</v>
      </c>
      <c r="M43" s="72">
        <f t="shared" si="17"/>
        <v>0</v>
      </c>
      <c r="N43" s="72">
        <f t="shared" si="17"/>
        <v>0</v>
      </c>
      <c r="O43" s="66"/>
    </row>
    <row r="44" spans="1:15" ht="36" customHeight="1">
      <c r="A44" s="112"/>
      <c r="B44" s="221"/>
      <c r="C44" s="222"/>
      <c r="D44" s="223"/>
      <c r="E44" s="112"/>
      <c r="F44" s="87">
        <v>2013</v>
      </c>
      <c r="G44" s="63">
        <f t="shared" ref="G44:H46" si="18">I44+K44+M44</f>
        <v>0</v>
      </c>
      <c r="H44" s="72">
        <f t="shared" si="18"/>
        <v>0</v>
      </c>
      <c r="I44" s="72">
        <v>0</v>
      </c>
      <c r="J44" s="72">
        <v>0</v>
      </c>
      <c r="K44" s="72">
        <v>0</v>
      </c>
      <c r="L44" s="72">
        <v>0</v>
      </c>
      <c r="M44" s="72">
        <v>0</v>
      </c>
      <c r="N44" s="72">
        <v>0</v>
      </c>
      <c r="O44" s="32"/>
    </row>
    <row r="45" spans="1:15" ht="36" customHeight="1">
      <c r="A45" s="112"/>
      <c r="B45" s="221"/>
      <c r="C45" s="222"/>
      <c r="D45" s="223"/>
      <c r="E45" s="112"/>
      <c r="F45" s="87">
        <v>2014</v>
      </c>
      <c r="G45" s="63">
        <f t="shared" si="18"/>
        <v>0</v>
      </c>
      <c r="H45" s="72">
        <f t="shared" si="18"/>
        <v>0</v>
      </c>
      <c r="I45" s="72">
        <v>0</v>
      </c>
      <c r="J45" s="72">
        <v>0</v>
      </c>
      <c r="K45" s="72">
        <v>0</v>
      </c>
      <c r="L45" s="72">
        <v>0</v>
      </c>
      <c r="M45" s="72">
        <v>0</v>
      </c>
      <c r="N45" s="72">
        <v>0</v>
      </c>
      <c r="O45" s="32"/>
    </row>
    <row r="46" spans="1:15" ht="133.5" customHeight="1">
      <c r="A46" s="113"/>
      <c r="B46" s="202"/>
      <c r="C46" s="203"/>
      <c r="D46" s="204"/>
      <c r="E46" s="113"/>
      <c r="F46" s="87">
        <v>2015</v>
      </c>
      <c r="G46" s="63">
        <f t="shared" si="18"/>
        <v>6322</v>
      </c>
      <c r="H46" s="72">
        <f t="shared" si="18"/>
        <v>0</v>
      </c>
      <c r="I46" s="72">
        <v>6322</v>
      </c>
      <c r="J46" s="72">
        <v>0</v>
      </c>
      <c r="K46" s="72">
        <v>0</v>
      </c>
      <c r="L46" s="72">
        <v>0</v>
      </c>
      <c r="M46" s="72">
        <v>0</v>
      </c>
      <c r="N46" s="72">
        <v>0</v>
      </c>
      <c r="O46" s="66" t="s">
        <v>583</v>
      </c>
    </row>
    <row r="47" spans="1:15" ht="23.25" customHeight="1">
      <c r="A47" s="123" t="s">
        <v>202</v>
      </c>
      <c r="B47" s="196" t="s">
        <v>203</v>
      </c>
      <c r="C47" s="197"/>
      <c r="D47" s="198"/>
      <c r="E47" s="123" t="s">
        <v>204</v>
      </c>
      <c r="F47" s="83" t="s">
        <v>323</v>
      </c>
      <c r="G47" s="61">
        <f>SUM(G48:G50)</f>
        <v>373586</v>
      </c>
      <c r="H47" s="61">
        <f t="shared" ref="H47:N47" si="19">SUM(H48:H50)</f>
        <v>6860</v>
      </c>
      <c r="I47" s="61">
        <f t="shared" si="19"/>
        <v>265586</v>
      </c>
      <c r="J47" s="61">
        <f t="shared" si="19"/>
        <v>6502</v>
      </c>
      <c r="K47" s="61">
        <f t="shared" si="19"/>
        <v>0</v>
      </c>
      <c r="L47" s="61">
        <f t="shared" si="19"/>
        <v>358</v>
      </c>
      <c r="M47" s="61">
        <f t="shared" si="19"/>
        <v>108000</v>
      </c>
      <c r="N47" s="61">
        <f t="shared" si="19"/>
        <v>0</v>
      </c>
      <c r="O47" s="61"/>
    </row>
    <row r="48" spans="1:15" ht="23.25" customHeight="1">
      <c r="A48" s="166"/>
      <c r="B48" s="199"/>
      <c r="C48" s="200"/>
      <c r="D48" s="201"/>
      <c r="E48" s="166"/>
      <c r="F48" s="83">
        <v>2013</v>
      </c>
      <c r="G48" s="61">
        <f t="shared" ref="G48:N49" si="20">G52+G56+G60</f>
        <v>259600</v>
      </c>
      <c r="H48" s="61">
        <f t="shared" si="20"/>
        <v>6860</v>
      </c>
      <c r="I48" s="61">
        <f t="shared" si="20"/>
        <v>151600</v>
      </c>
      <c r="J48" s="61">
        <f t="shared" si="20"/>
        <v>6502</v>
      </c>
      <c r="K48" s="61">
        <f t="shared" si="20"/>
        <v>0</v>
      </c>
      <c r="L48" s="61">
        <f t="shared" si="20"/>
        <v>358</v>
      </c>
      <c r="M48" s="61">
        <f t="shared" si="20"/>
        <v>108000</v>
      </c>
      <c r="N48" s="61">
        <f t="shared" si="20"/>
        <v>0</v>
      </c>
      <c r="O48" s="61"/>
    </row>
    <row r="49" spans="1:15" ht="23.25" customHeight="1">
      <c r="A49" s="166"/>
      <c r="B49" s="199"/>
      <c r="C49" s="200"/>
      <c r="D49" s="201"/>
      <c r="E49" s="166"/>
      <c r="F49" s="83">
        <v>2014</v>
      </c>
      <c r="G49" s="61">
        <f t="shared" si="20"/>
        <v>53643</v>
      </c>
      <c r="H49" s="61">
        <f t="shared" si="20"/>
        <v>0</v>
      </c>
      <c r="I49" s="61">
        <f t="shared" si="20"/>
        <v>53643</v>
      </c>
      <c r="J49" s="61">
        <f t="shared" si="20"/>
        <v>0</v>
      </c>
      <c r="K49" s="61">
        <f t="shared" si="20"/>
        <v>0</v>
      </c>
      <c r="L49" s="61">
        <f t="shared" si="20"/>
        <v>0</v>
      </c>
      <c r="M49" s="61">
        <f t="shared" si="20"/>
        <v>0</v>
      </c>
      <c r="N49" s="61">
        <f t="shared" si="20"/>
        <v>0</v>
      </c>
      <c r="O49" s="61"/>
    </row>
    <row r="50" spans="1:15" ht="23.25" customHeight="1">
      <c r="A50" s="113"/>
      <c r="B50" s="202"/>
      <c r="C50" s="203"/>
      <c r="D50" s="204"/>
      <c r="E50" s="113"/>
      <c r="F50" s="83">
        <v>2015</v>
      </c>
      <c r="G50" s="61">
        <f t="shared" ref="G50:N50" si="21">G54+G58+G62</f>
        <v>60343</v>
      </c>
      <c r="H50" s="61">
        <f t="shared" si="21"/>
        <v>0</v>
      </c>
      <c r="I50" s="61">
        <f t="shared" si="21"/>
        <v>60343</v>
      </c>
      <c r="J50" s="61">
        <f t="shared" si="21"/>
        <v>0</v>
      </c>
      <c r="K50" s="61">
        <f t="shared" si="21"/>
        <v>0</v>
      </c>
      <c r="L50" s="61">
        <f t="shared" si="21"/>
        <v>0</v>
      </c>
      <c r="M50" s="61">
        <f t="shared" si="21"/>
        <v>0</v>
      </c>
      <c r="N50" s="61">
        <f t="shared" si="21"/>
        <v>0</v>
      </c>
      <c r="O50" s="61"/>
    </row>
    <row r="51" spans="1:15" ht="22.5" customHeight="1">
      <c r="A51" s="111" t="s">
        <v>205</v>
      </c>
      <c r="B51" s="209" t="s">
        <v>206</v>
      </c>
      <c r="C51" s="210"/>
      <c r="D51" s="211"/>
      <c r="E51" s="111" t="s">
        <v>178</v>
      </c>
      <c r="F51" s="87" t="s">
        <v>323</v>
      </c>
      <c r="G51" s="72">
        <f>SUM(G52:G54)</f>
        <v>253000</v>
      </c>
      <c r="H51" s="72">
        <f t="shared" ref="H51:N51" si="22">SUM(H52:H54)</f>
        <v>5185</v>
      </c>
      <c r="I51" s="72">
        <f t="shared" si="22"/>
        <v>145000</v>
      </c>
      <c r="J51" s="72">
        <f t="shared" si="22"/>
        <v>5185</v>
      </c>
      <c r="K51" s="72">
        <f t="shared" si="22"/>
        <v>0</v>
      </c>
      <c r="L51" s="72">
        <f t="shared" si="22"/>
        <v>0</v>
      </c>
      <c r="M51" s="72">
        <f t="shared" si="22"/>
        <v>108000</v>
      </c>
      <c r="N51" s="72">
        <f t="shared" si="22"/>
        <v>0</v>
      </c>
      <c r="O51" s="72"/>
    </row>
    <row r="52" spans="1:15" ht="159.75" customHeight="1">
      <c r="A52" s="112"/>
      <c r="B52" s="212"/>
      <c r="C52" s="213"/>
      <c r="D52" s="214"/>
      <c r="E52" s="112"/>
      <c r="F52" s="87">
        <v>2013</v>
      </c>
      <c r="G52" s="63">
        <f t="shared" ref="G52:H54" si="23">I52+K52+M52</f>
        <v>253000</v>
      </c>
      <c r="H52" s="63">
        <f t="shared" si="23"/>
        <v>5185</v>
      </c>
      <c r="I52" s="63">
        <v>145000</v>
      </c>
      <c r="J52" s="63">
        <v>5185</v>
      </c>
      <c r="K52" s="63">
        <v>0</v>
      </c>
      <c r="L52" s="63">
        <v>0</v>
      </c>
      <c r="M52" s="63">
        <v>108000</v>
      </c>
      <c r="N52" s="63">
        <v>0</v>
      </c>
      <c r="O52" s="56" t="s">
        <v>478</v>
      </c>
    </row>
    <row r="53" spans="1:15" ht="22.5" customHeight="1">
      <c r="A53" s="112"/>
      <c r="B53" s="212"/>
      <c r="C53" s="213"/>
      <c r="D53" s="214"/>
      <c r="E53" s="112"/>
      <c r="F53" s="87">
        <v>2014</v>
      </c>
      <c r="G53" s="63">
        <f t="shared" si="23"/>
        <v>0</v>
      </c>
      <c r="H53" s="63">
        <f t="shared" si="23"/>
        <v>0</v>
      </c>
      <c r="I53" s="72">
        <v>0</v>
      </c>
      <c r="J53" s="72">
        <v>0</v>
      </c>
      <c r="K53" s="72">
        <v>0</v>
      </c>
      <c r="L53" s="72">
        <v>0</v>
      </c>
      <c r="M53" s="72">
        <v>0</v>
      </c>
      <c r="N53" s="72">
        <v>0</v>
      </c>
      <c r="O53" s="87"/>
    </row>
    <row r="54" spans="1:15" ht="22.5" customHeight="1">
      <c r="A54" s="113"/>
      <c r="B54" s="215"/>
      <c r="C54" s="216"/>
      <c r="D54" s="217"/>
      <c r="E54" s="113"/>
      <c r="F54" s="87">
        <v>2015</v>
      </c>
      <c r="G54" s="63">
        <f t="shared" si="23"/>
        <v>0</v>
      </c>
      <c r="H54" s="72">
        <f t="shared" si="23"/>
        <v>0</v>
      </c>
      <c r="I54" s="72">
        <v>0</v>
      </c>
      <c r="J54" s="72">
        <v>0</v>
      </c>
      <c r="K54" s="72">
        <v>0</v>
      </c>
      <c r="L54" s="72">
        <v>0</v>
      </c>
      <c r="M54" s="72">
        <v>0</v>
      </c>
      <c r="N54" s="72">
        <v>0</v>
      </c>
      <c r="O54" s="87"/>
    </row>
    <row r="55" spans="1:15" ht="23.25" customHeight="1">
      <c r="A55" s="111" t="s">
        <v>207</v>
      </c>
      <c r="B55" s="209" t="s">
        <v>209</v>
      </c>
      <c r="C55" s="210"/>
      <c r="D55" s="211"/>
      <c r="E55" s="111" t="s">
        <v>210</v>
      </c>
      <c r="F55" s="87" t="s">
        <v>323</v>
      </c>
      <c r="G55" s="72">
        <f t="shared" ref="G55:N55" si="24">SUM(G56:G58)</f>
        <v>6600</v>
      </c>
      <c r="H55" s="72">
        <f t="shared" si="24"/>
        <v>1675</v>
      </c>
      <c r="I55" s="72">
        <f t="shared" si="24"/>
        <v>6600</v>
      </c>
      <c r="J55" s="72">
        <f t="shared" si="24"/>
        <v>1317</v>
      </c>
      <c r="K55" s="72">
        <f t="shared" si="24"/>
        <v>0</v>
      </c>
      <c r="L55" s="72">
        <f t="shared" si="24"/>
        <v>358</v>
      </c>
      <c r="M55" s="72">
        <f t="shared" si="24"/>
        <v>0</v>
      </c>
      <c r="N55" s="72">
        <f t="shared" si="24"/>
        <v>0</v>
      </c>
      <c r="O55" s="72"/>
    </row>
    <row r="56" spans="1:15" ht="180" customHeight="1">
      <c r="A56" s="112"/>
      <c r="B56" s="212"/>
      <c r="C56" s="213"/>
      <c r="D56" s="214"/>
      <c r="E56" s="112"/>
      <c r="F56" s="87">
        <v>2013</v>
      </c>
      <c r="G56" s="63">
        <f t="shared" ref="G56:H58" si="25">I56+K56+M56</f>
        <v>6600</v>
      </c>
      <c r="H56" s="63">
        <f t="shared" si="25"/>
        <v>1675</v>
      </c>
      <c r="I56" s="72">
        <v>6600</v>
      </c>
      <c r="J56" s="63">
        <v>1317</v>
      </c>
      <c r="K56" s="87">
        <v>0</v>
      </c>
      <c r="L56" s="63">
        <v>358</v>
      </c>
      <c r="M56" s="76">
        <v>0</v>
      </c>
      <c r="N56" s="63">
        <v>0</v>
      </c>
      <c r="O56" s="56" t="s">
        <v>479</v>
      </c>
    </row>
    <row r="57" spans="1:15" ht="23.25" customHeight="1">
      <c r="A57" s="112"/>
      <c r="B57" s="212"/>
      <c r="C57" s="213"/>
      <c r="D57" s="214"/>
      <c r="E57" s="112"/>
      <c r="F57" s="87">
        <v>2014</v>
      </c>
      <c r="G57" s="63">
        <f t="shared" si="25"/>
        <v>0</v>
      </c>
      <c r="H57" s="63">
        <f t="shared" si="25"/>
        <v>0</v>
      </c>
      <c r="I57" s="72">
        <v>0</v>
      </c>
      <c r="J57" s="72">
        <v>0</v>
      </c>
      <c r="K57" s="72">
        <v>0</v>
      </c>
      <c r="L57" s="72">
        <v>0</v>
      </c>
      <c r="M57" s="72">
        <v>0</v>
      </c>
      <c r="N57" s="72">
        <v>0</v>
      </c>
      <c r="O57" s="87"/>
    </row>
    <row r="58" spans="1:15" ht="23.25" customHeight="1">
      <c r="A58" s="113"/>
      <c r="B58" s="215"/>
      <c r="C58" s="216"/>
      <c r="D58" s="217"/>
      <c r="E58" s="113"/>
      <c r="F58" s="87">
        <v>2015</v>
      </c>
      <c r="G58" s="63">
        <f t="shared" si="25"/>
        <v>0</v>
      </c>
      <c r="H58" s="72">
        <f t="shared" si="25"/>
        <v>0</v>
      </c>
      <c r="I58" s="72">
        <v>0</v>
      </c>
      <c r="J58" s="72">
        <v>0</v>
      </c>
      <c r="K58" s="72">
        <v>0</v>
      </c>
      <c r="L58" s="72">
        <v>0</v>
      </c>
      <c r="M58" s="72">
        <v>0</v>
      </c>
      <c r="N58" s="72">
        <v>0</v>
      </c>
      <c r="O58" s="87"/>
    </row>
    <row r="59" spans="1:15" ht="23.25" customHeight="1">
      <c r="A59" s="111" t="s">
        <v>208</v>
      </c>
      <c r="B59" s="209" t="s">
        <v>180</v>
      </c>
      <c r="C59" s="210"/>
      <c r="D59" s="211"/>
      <c r="E59" s="111" t="s">
        <v>181</v>
      </c>
      <c r="F59" s="87" t="s">
        <v>323</v>
      </c>
      <c r="G59" s="72">
        <f>SUM(G60:G62)</f>
        <v>113986</v>
      </c>
      <c r="H59" s="72">
        <f t="shared" ref="H59:N59" si="26">SUM(H60:H62)</f>
        <v>0</v>
      </c>
      <c r="I59" s="72">
        <f t="shared" si="26"/>
        <v>113986</v>
      </c>
      <c r="J59" s="72">
        <f t="shared" si="26"/>
        <v>0</v>
      </c>
      <c r="K59" s="72">
        <f t="shared" si="26"/>
        <v>0</v>
      </c>
      <c r="L59" s="72">
        <f t="shared" si="26"/>
        <v>0</v>
      </c>
      <c r="M59" s="72">
        <f t="shared" si="26"/>
        <v>0</v>
      </c>
      <c r="N59" s="72">
        <f t="shared" si="26"/>
        <v>0</v>
      </c>
      <c r="O59" s="72"/>
    </row>
    <row r="60" spans="1:15" ht="23.25" customHeight="1">
      <c r="A60" s="112"/>
      <c r="B60" s="212"/>
      <c r="C60" s="213"/>
      <c r="D60" s="214"/>
      <c r="E60" s="112"/>
      <c r="F60" s="87">
        <v>2013</v>
      </c>
      <c r="G60" s="63">
        <f t="shared" ref="G60:H62" si="27">I60+K60+M60</f>
        <v>0</v>
      </c>
      <c r="H60" s="63">
        <f t="shared" si="27"/>
        <v>0</v>
      </c>
      <c r="I60" s="72">
        <v>0</v>
      </c>
      <c r="J60" s="72">
        <v>0</v>
      </c>
      <c r="K60" s="72">
        <v>0</v>
      </c>
      <c r="L60" s="72">
        <v>0</v>
      </c>
      <c r="M60" s="72">
        <v>0</v>
      </c>
      <c r="N60" s="72">
        <v>0</v>
      </c>
      <c r="O60" s="87"/>
    </row>
    <row r="61" spans="1:15" ht="141.75" customHeight="1">
      <c r="A61" s="112"/>
      <c r="B61" s="212"/>
      <c r="C61" s="213"/>
      <c r="D61" s="214"/>
      <c r="E61" s="112"/>
      <c r="F61" s="87">
        <v>2014</v>
      </c>
      <c r="G61" s="63">
        <f t="shared" si="27"/>
        <v>53643</v>
      </c>
      <c r="H61" s="63">
        <f t="shared" si="27"/>
        <v>0</v>
      </c>
      <c r="I61" s="72">
        <v>53643</v>
      </c>
      <c r="J61" s="72">
        <v>0</v>
      </c>
      <c r="K61" s="87">
        <v>0</v>
      </c>
      <c r="L61" s="87">
        <v>0</v>
      </c>
      <c r="M61" s="87">
        <v>0</v>
      </c>
      <c r="N61" s="87">
        <v>0</v>
      </c>
      <c r="O61" s="56" t="s">
        <v>480</v>
      </c>
    </row>
    <row r="62" spans="1:15" ht="130.5" customHeight="1">
      <c r="A62" s="113"/>
      <c r="B62" s="215"/>
      <c r="C62" s="216"/>
      <c r="D62" s="217"/>
      <c r="E62" s="113"/>
      <c r="F62" s="87">
        <v>2015</v>
      </c>
      <c r="G62" s="63">
        <f t="shared" si="27"/>
        <v>60343</v>
      </c>
      <c r="H62" s="63">
        <f t="shared" si="27"/>
        <v>0</v>
      </c>
      <c r="I62" s="63">
        <v>60343</v>
      </c>
      <c r="J62" s="72">
        <v>0</v>
      </c>
      <c r="K62" s="87">
        <v>0</v>
      </c>
      <c r="L62" s="87">
        <v>0</v>
      </c>
      <c r="M62" s="87">
        <v>0</v>
      </c>
      <c r="N62" s="87">
        <v>0</v>
      </c>
      <c r="O62" s="56" t="s">
        <v>585</v>
      </c>
    </row>
    <row r="63" spans="1:15" ht="23.25" customHeight="1">
      <c r="A63" s="123" t="s">
        <v>211</v>
      </c>
      <c r="B63" s="196" t="s">
        <v>212</v>
      </c>
      <c r="C63" s="197"/>
      <c r="D63" s="198"/>
      <c r="E63" s="123" t="s">
        <v>200</v>
      </c>
      <c r="F63" s="83" t="s">
        <v>323</v>
      </c>
      <c r="G63" s="61">
        <f>SUM(G64:G66)</f>
        <v>32396.799999999999</v>
      </c>
      <c r="H63" s="61">
        <f t="shared" ref="H63:N63" si="28">SUM(H64:H66)</f>
        <v>15212</v>
      </c>
      <c r="I63" s="61">
        <f t="shared" si="28"/>
        <v>32396.799999999999</v>
      </c>
      <c r="J63" s="61">
        <f t="shared" si="28"/>
        <v>15212</v>
      </c>
      <c r="K63" s="61">
        <f t="shared" si="28"/>
        <v>0</v>
      </c>
      <c r="L63" s="61">
        <f t="shared" si="28"/>
        <v>0</v>
      </c>
      <c r="M63" s="61">
        <f t="shared" si="28"/>
        <v>0</v>
      </c>
      <c r="N63" s="61">
        <f t="shared" si="28"/>
        <v>0</v>
      </c>
      <c r="O63" s="83"/>
    </row>
    <row r="64" spans="1:15" ht="23.25" customHeight="1">
      <c r="A64" s="166"/>
      <c r="B64" s="199"/>
      <c r="C64" s="200"/>
      <c r="D64" s="201"/>
      <c r="E64" s="166"/>
      <c r="F64" s="83">
        <v>2013</v>
      </c>
      <c r="G64" s="61">
        <f t="shared" ref="G64:N65" si="29">G68+G72++G76</f>
        <v>24596.799999999999</v>
      </c>
      <c r="H64" s="61">
        <f t="shared" si="29"/>
        <v>15212</v>
      </c>
      <c r="I64" s="61">
        <f t="shared" si="29"/>
        <v>24596.799999999999</v>
      </c>
      <c r="J64" s="61">
        <f t="shared" si="29"/>
        <v>15212</v>
      </c>
      <c r="K64" s="61">
        <f t="shared" si="29"/>
        <v>0</v>
      </c>
      <c r="L64" s="61">
        <f t="shared" si="29"/>
        <v>0</v>
      </c>
      <c r="M64" s="61">
        <f t="shared" si="29"/>
        <v>0</v>
      </c>
      <c r="N64" s="61">
        <f t="shared" si="29"/>
        <v>0</v>
      </c>
      <c r="O64" s="61"/>
    </row>
    <row r="65" spans="1:15" ht="23.25" customHeight="1">
      <c r="A65" s="166"/>
      <c r="B65" s="199"/>
      <c r="C65" s="200"/>
      <c r="D65" s="201"/>
      <c r="E65" s="166"/>
      <c r="F65" s="83">
        <v>2014</v>
      </c>
      <c r="G65" s="61">
        <f t="shared" si="29"/>
        <v>7800</v>
      </c>
      <c r="H65" s="61">
        <f t="shared" si="29"/>
        <v>0</v>
      </c>
      <c r="I65" s="61">
        <f t="shared" si="29"/>
        <v>7800</v>
      </c>
      <c r="J65" s="61">
        <f t="shared" si="29"/>
        <v>0</v>
      </c>
      <c r="K65" s="61">
        <f t="shared" si="29"/>
        <v>0</v>
      </c>
      <c r="L65" s="61">
        <f t="shared" si="29"/>
        <v>0</v>
      </c>
      <c r="M65" s="61">
        <f t="shared" si="29"/>
        <v>0</v>
      </c>
      <c r="N65" s="61">
        <f t="shared" si="29"/>
        <v>0</v>
      </c>
      <c r="O65" s="61"/>
    </row>
    <row r="66" spans="1:15" ht="70.5" customHeight="1">
      <c r="A66" s="113"/>
      <c r="B66" s="205"/>
      <c r="C66" s="206"/>
      <c r="D66" s="207"/>
      <c r="E66" s="113"/>
      <c r="F66" s="83">
        <v>2015</v>
      </c>
      <c r="G66" s="61">
        <f>G70+G74+G78</f>
        <v>0</v>
      </c>
      <c r="H66" s="61">
        <f t="shared" ref="H66:N66" si="30">H70+H74+H78</f>
        <v>0</v>
      </c>
      <c r="I66" s="61">
        <f t="shared" si="30"/>
        <v>0</v>
      </c>
      <c r="J66" s="61">
        <f t="shared" si="30"/>
        <v>0</v>
      </c>
      <c r="K66" s="61">
        <f t="shared" si="30"/>
        <v>0</v>
      </c>
      <c r="L66" s="61">
        <f t="shared" si="30"/>
        <v>0</v>
      </c>
      <c r="M66" s="61">
        <f t="shared" si="30"/>
        <v>0</v>
      </c>
      <c r="N66" s="61">
        <f t="shared" si="30"/>
        <v>0</v>
      </c>
      <c r="O66" s="69" t="s">
        <v>586</v>
      </c>
    </row>
    <row r="67" spans="1:15" ht="21.75" customHeight="1">
      <c r="A67" s="108" t="s">
        <v>172</v>
      </c>
      <c r="B67" s="209" t="s">
        <v>213</v>
      </c>
      <c r="C67" s="210"/>
      <c r="D67" s="211"/>
      <c r="E67" s="111" t="s">
        <v>214</v>
      </c>
      <c r="F67" s="87" t="s">
        <v>323</v>
      </c>
      <c r="G67" s="72">
        <f>SUM(G68:G70)</f>
        <v>7800</v>
      </c>
      <c r="H67" s="72">
        <f t="shared" ref="H67:N67" si="31">SUM(H68:H70)</f>
        <v>0</v>
      </c>
      <c r="I67" s="72">
        <f t="shared" si="31"/>
        <v>7800</v>
      </c>
      <c r="J67" s="72">
        <f t="shared" si="31"/>
        <v>0</v>
      </c>
      <c r="K67" s="72">
        <f t="shared" si="31"/>
        <v>0</v>
      </c>
      <c r="L67" s="72">
        <f t="shared" si="31"/>
        <v>0</v>
      </c>
      <c r="M67" s="72">
        <f t="shared" si="31"/>
        <v>0</v>
      </c>
      <c r="N67" s="72">
        <f t="shared" si="31"/>
        <v>0</v>
      </c>
      <c r="O67" s="72"/>
    </row>
    <row r="68" spans="1:15" ht="66" customHeight="1">
      <c r="A68" s="109"/>
      <c r="B68" s="212"/>
      <c r="C68" s="213"/>
      <c r="D68" s="214"/>
      <c r="E68" s="112"/>
      <c r="F68" s="87">
        <v>2013</v>
      </c>
      <c r="G68" s="63">
        <f t="shared" ref="G68:H70" si="32">I68+K68+M68</f>
        <v>7800</v>
      </c>
      <c r="H68" s="63">
        <f t="shared" si="32"/>
        <v>0</v>
      </c>
      <c r="I68" s="63">
        <v>7800</v>
      </c>
      <c r="J68" s="63">
        <v>0</v>
      </c>
      <c r="K68" s="76">
        <v>0</v>
      </c>
      <c r="L68" s="63">
        <v>0</v>
      </c>
      <c r="M68" s="76">
        <v>0</v>
      </c>
      <c r="N68" s="63">
        <v>0</v>
      </c>
      <c r="O68" s="56" t="s">
        <v>481</v>
      </c>
    </row>
    <row r="69" spans="1:15" ht="21" customHeight="1">
      <c r="A69" s="109"/>
      <c r="B69" s="212"/>
      <c r="C69" s="213"/>
      <c r="D69" s="214"/>
      <c r="E69" s="112"/>
      <c r="F69" s="87">
        <v>2014</v>
      </c>
      <c r="G69" s="63">
        <f t="shared" si="32"/>
        <v>0</v>
      </c>
      <c r="H69" s="63">
        <f t="shared" si="32"/>
        <v>0</v>
      </c>
      <c r="I69" s="72">
        <v>0</v>
      </c>
      <c r="J69" s="72">
        <v>0</v>
      </c>
      <c r="K69" s="72">
        <v>0</v>
      </c>
      <c r="L69" s="72">
        <v>0</v>
      </c>
      <c r="M69" s="72">
        <v>0</v>
      </c>
      <c r="N69" s="72">
        <v>0</v>
      </c>
      <c r="O69" s="87"/>
    </row>
    <row r="70" spans="1:15" ht="21" customHeight="1">
      <c r="A70" s="113"/>
      <c r="B70" s="215"/>
      <c r="C70" s="216"/>
      <c r="D70" s="217"/>
      <c r="E70" s="113"/>
      <c r="F70" s="87">
        <v>2015</v>
      </c>
      <c r="G70" s="63">
        <f t="shared" si="32"/>
        <v>0</v>
      </c>
      <c r="H70" s="63">
        <f t="shared" si="32"/>
        <v>0</v>
      </c>
      <c r="I70" s="72">
        <v>0</v>
      </c>
      <c r="J70" s="72">
        <v>0</v>
      </c>
      <c r="K70" s="72">
        <v>0</v>
      </c>
      <c r="L70" s="72">
        <v>0</v>
      </c>
      <c r="M70" s="72">
        <v>0</v>
      </c>
      <c r="N70" s="72">
        <v>0</v>
      </c>
      <c r="O70" s="87"/>
    </row>
    <row r="71" spans="1:15" ht="23.25" customHeight="1">
      <c r="A71" s="108" t="s">
        <v>173</v>
      </c>
      <c r="B71" s="209" t="s">
        <v>182</v>
      </c>
      <c r="C71" s="210"/>
      <c r="D71" s="211"/>
      <c r="E71" s="111" t="s">
        <v>175</v>
      </c>
      <c r="F71" s="87" t="s">
        <v>323</v>
      </c>
      <c r="G71" s="72">
        <f t="shared" ref="G71:N71" si="33">SUM(G72:G74)</f>
        <v>7800</v>
      </c>
      <c r="H71" s="72">
        <f t="shared" si="33"/>
        <v>0</v>
      </c>
      <c r="I71" s="72">
        <f t="shared" si="33"/>
        <v>7800</v>
      </c>
      <c r="J71" s="72">
        <f t="shared" si="33"/>
        <v>0</v>
      </c>
      <c r="K71" s="72">
        <f t="shared" si="33"/>
        <v>0</v>
      </c>
      <c r="L71" s="72">
        <f t="shared" si="33"/>
        <v>0</v>
      </c>
      <c r="M71" s="72">
        <f t="shared" si="33"/>
        <v>0</v>
      </c>
      <c r="N71" s="72">
        <f t="shared" si="33"/>
        <v>0</v>
      </c>
      <c r="O71" s="72"/>
    </row>
    <row r="72" spans="1:15" ht="23.25" customHeight="1">
      <c r="A72" s="109"/>
      <c r="B72" s="212"/>
      <c r="C72" s="213"/>
      <c r="D72" s="214"/>
      <c r="E72" s="112"/>
      <c r="F72" s="87">
        <v>2013</v>
      </c>
      <c r="G72" s="63">
        <f t="shared" ref="G72:H74" si="34">I72+K72+M72</f>
        <v>0</v>
      </c>
      <c r="H72" s="63">
        <f t="shared" si="34"/>
        <v>0</v>
      </c>
      <c r="I72" s="72">
        <v>0</v>
      </c>
      <c r="J72" s="72">
        <v>0</v>
      </c>
      <c r="K72" s="72">
        <v>0</v>
      </c>
      <c r="L72" s="72">
        <v>0</v>
      </c>
      <c r="M72" s="72">
        <v>0</v>
      </c>
      <c r="N72" s="72">
        <v>0</v>
      </c>
      <c r="O72" s="87"/>
    </row>
    <row r="73" spans="1:15" ht="73.5" customHeight="1">
      <c r="A73" s="109"/>
      <c r="B73" s="212"/>
      <c r="C73" s="213"/>
      <c r="D73" s="214"/>
      <c r="E73" s="112"/>
      <c r="F73" s="87">
        <v>2014</v>
      </c>
      <c r="G73" s="63">
        <f t="shared" si="34"/>
        <v>7800</v>
      </c>
      <c r="H73" s="63">
        <f t="shared" si="34"/>
        <v>0</v>
      </c>
      <c r="I73" s="72">
        <v>7800</v>
      </c>
      <c r="J73" s="72">
        <v>0</v>
      </c>
      <c r="K73" s="87">
        <v>0</v>
      </c>
      <c r="L73" s="87">
        <v>0</v>
      </c>
      <c r="M73" s="87">
        <v>0</v>
      </c>
      <c r="N73" s="87">
        <v>0</v>
      </c>
      <c r="O73" s="77" t="s">
        <v>482</v>
      </c>
    </row>
    <row r="74" spans="1:15" ht="30" customHeight="1">
      <c r="A74" s="113"/>
      <c r="B74" s="215"/>
      <c r="C74" s="216"/>
      <c r="D74" s="217"/>
      <c r="E74" s="113"/>
      <c r="F74" s="87">
        <v>2015</v>
      </c>
      <c r="G74" s="63">
        <f t="shared" si="34"/>
        <v>0</v>
      </c>
      <c r="H74" s="63">
        <f t="shared" si="34"/>
        <v>0</v>
      </c>
      <c r="I74" s="72">
        <v>0</v>
      </c>
      <c r="J74" s="72">
        <v>0</v>
      </c>
      <c r="K74" s="72">
        <v>0</v>
      </c>
      <c r="L74" s="72">
        <v>0</v>
      </c>
      <c r="M74" s="72">
        <v>0</v>
      </c>
      <c r="N74" s="72">
        <v>0</v>
      </c>
      <c r="O74" s="77"/>
    </row>
    <row r="75" spans="1:15" ht="23.25" customHeight="1">
      <c r="A75" s="108" t="s">
        <v>184</v>
      </c>
      <c r="B75" s="209" t="s">
        <v>183</v>
      </c>
      <c r="C75" s="210"/>
      <c r="D75" s="211"/>
      <c r="E75" s="111" t="s">
        <v>185</v>
      </c>
      <c r="F75" s="87" t="s">
        <v>323</v>
      </c>
      <c r="G75" s="72">
        <f t="shared" ref="G75:N75" si="35">SUM(G76:G78)</f>
        <v>16796.8</v>
      </c>
      <c r="H75" s="72">
        <f t="shared" si="35"/>
        <v>15212</v>
      </c>
      <c r="I75" s="72">
        <f t="shared" si="35"/>
        <v>16796.8</v>
      </c>
      <c r="J75" s="72">
        <f t="shared" si="35"/>
        <v>15212</v>
      </c>
      <c r="K75" s="72">
        <f t="shared" si="35"/>
        <v>0</v>
      </c>
      <c r="L75" s="72">
        <f t="shared" si="35"/>
        <v>0</v>
      </c>
      <c r="M75" s="72">
        <f t="shared" si="35"/>
        <v>0</v>
      </c>
      <c r="N75" s="72">
        <f t="shared" si="35"/>
        <v>0</v>
      </c>
      <c r="O75" s="72"/>
    </row>
    <row r="76" spans="1:15" ht="198.75" customHeight="1">
      <c r="A76" s="109"/>
      <c r="B76" s="212"/>
      <c r="C76" s="213"/>
      <c r="D76" s="214"/>
      <c r="E76" s="112"/>
      <c r="F76" s="87">
        <v>2013</v>
      </c>
      <c r="G76" s="63">
        <f t="shared" ref="G76:H78" si="36">I76+K76+M76</f>
        <v>16796.8</v>
      </c>
      <c r="H76" s="63">
        <f t="shared" si="36"/>
        <v>15212</v>
      </c>
      <c r="I76" s="63">
        <v>16796.8</v>
      </c>
      <c r="J76" s="63">
        <v>15212</v>
      </c>
      <c r="K76" s="63">
        <v>0</v>
      </c>
      <c r="L76" s="63">
        <v>0</v>
      </c>
      <c r="M76" s="63">
        <v>0</v>
      </c>
      <c r="N76" s="63">
        <v>0</v>
      </c>
      <c r="O76" s="12" t="s">
        <v>483</v>
      </c>
    </row>
    <row r="77" spans="1:15" ht="23.25" customHeight="1">
      <c r="A77" s="109"/>
      <c r="B77" s="212"/>
      <c r="C77" s="213"/>
      <c r="D77" s="214"/>
      <c r="E77" s="112"/>
      <c r="F77" s="87">
        <v>2014</v>
      </c>
      <c r="G77" s="63">
        <f t="shared" si="36"/>
        <v>0</v>
      </c>
      <c r="H77" s="63">
        <f t="shared" si="36"/>
        <v>0</v>
      </c>
      <c r="I77" s="72">
        <v>0</v>
      </c>
      <c r="J77" s="72">
        <v>0</v>
      </c>
      <c r="K77" s="72">
        <v>0</v>
      </c>
      <c r="L77" s="72">
        <v>0</v>
      </c>
      <c r="M77" s="72">
        <v>0</v>
      </c>
      <c r="N77" s="72">
        <v>0</v>
      </c>
      <c r="O77" s="87"/>
    </row>
    <row r="78" spans="1:15" ht="23.25" customHeight="1">
      <c r="A78" s="113"/>
      <c r="B78" s="215"/>
      <c r="C78" s="216"/>
      <c r="D78" s="217"/>
      <c r="E78" s="113"/>
      <c r="F78" s="87">
        <v>2015</v>
      </c>
      <c r="G78" s="63">
        <f t="shared" si="36"/>
        <v>0</v>
      </c>
      <c r="H78" s="63">
        <f t="shared" si="36"/>
        <v>0</v>
      </c>
      <c r="I78" s="72">
        <v>0</v>
      </c>
      <c r="J78" s="72">
        <v>0</v>
      </c>
      <c r="K78" s="72">
        <v>0</v>
      </c>
      <c r="L78" s="72">
        <v>0</v>
      </c>
      <c r="M78" s="72">
        <v>0</v>
      </c>
      <c r="N78" s="72">
        <v>0</v>
      </c>
      <c r="O78" s="77"/>
    </row>
    <row r="79" spans="1:15" ht="24.75" customHeight="1">
      <c r="A79" s="123" t="s">
        <v>215</v>
      </c>
      <c r="B79" s="196" t="s">
        <v>216</v>
      </c>
      <c r="C79" s="197"/>
      <c r="D79" s="198"/>
      <c r="E79" s="123" t="s">
        <v>217</v>
      </c>
      <c r="F79" s="83" t="s">
        <v>323</v>
      </c>
      <c r="G79" s="61">
        <f t="shared" ref="G79:N79" si="37">SUM(G80:G81)</f>
        <v>1880</v>
      </c>
      <c r="H79" s="61">
        <f t="shared" si="37"/>
        <v>681</v>
      </c>
      <c r="I79" s="61">
        <f t="shared" si="37"/>
        <v>0</v>
      </c>
      <c r="J79" s="61">
        <f t="shared" si="37"/>
        <v>0</v>
      </c>
      <c r="K79" s="61">
        <f t="shared" si="37"/>
        <v>1880</v>
      </c>
      <c r="L79" s="61">
        <f t="shared" si="37"/>
        <v>681</v>
      </c>
      <c r="M79" s="61">
        <f t="shared" si="37"/>
        <v>0</v>
      </c>
      <c r="N79" s="61">
        <f t="shared" si="37"/>
        <v>0</v>
      </c>
      <c r="O79" s="83"/>
    </row>
    <row r="80" spans="1:15" ht="215.25" customHeight="1">
      <c r="A80" s="166"/>
      <c r="B80" s="199"/>
      <c r="C80" s="200"/>
      <c r="D80" s="201"/>
      <c r="E80" s="166"/>
      <c r="F80" s="83">
        <v>2013</v>
      </c>
      <c r="G80" s="58">
        <f t="shared" ref="G80:H82" si="38">I80+K80+M80</f>
        <v>940</v>
      </c>
      <c r="H80" s="58">
        <f t="shared" si="38"/>
        <v>681</v>
      </c>
      <c r="I80" s="80">
        <v>0</v>
      </c>
      <c r="J80" s="80">
        <v>0</v>
      </c>
      <c r="K80" s="58">
        <v>940</v>
      </c>
      <c r="L80" s="58">
        <v>681</v>
      </c>
      <c r="M80" s="80">
        <v>0</v>
      </c>
      <c r="N80" s="80">
        <v>0</v>
      </c>
      <c r="O80" s="56" t="s">
        <v>484</v>
      </c>
    </row>
    <row r="81" spans="1:15" ht="73.5" customHeight="1">
      <c r="A81" s="166"/>
      <c r="B81" s="199"/>
      <c r="C81" s="200"/>
      <c r="D81" s="201"/>
      <c r="E81" s="166"/>
      <c r="F81" s="83">
        <v>2014</v>
      </c>
      <c r="G81" s="58">
        <f t="shared" si="38"/>
        <v>940</v>
      </c>
      <c r="H81" s="58">
        <f t="shared" si="38"/>
        <v>0</v>
      </c>
      <c r="I81" s="83">
        <v>0</v>
      </c>
      <c r="J81" s="83">
        <v>0</v>
      </c>
      <c r="K81" s="61">
        <v>940</v>
      </c>
      <c r="L81" s="61">
        <v>0</v>
      </c>
      <c r="M81" s="83">
        <v>0</v>
      </c>
      <c r="N81" s="83">
        <v>0</v>
      </c>
      <c r="O81" s="56" t="s">
        <v>485</v>
      </c>
    </row>
    <row r="82" spans="1:15" ht="75.75" customHeight="1">
      <c r="A82" s="113"/>
      <c r="B82" s="205"/>
      <c r="C82" s="206"/>
      <c r="D82" s="207"/>
      <c r="E82" s="113"/>
      <c r="F82" s="83">
        <v>2015</v>
      </c>
      <c r="G82" s="58">
        <f t="shared" si="38"/>
        <v>940</v>
      </c>
      <c r="H82" s="58">
        <f t="shared" si="38"/>
        <v>0</v>
      </c>
      <c r="I82" s="83">
        <v>0</v>
      </c>
      <c r="J82" s="83">
        <v>0</v>
      </c>
      <c r="K82" s="58">
        <v>940</v>
      </c>
      <c r="L82" s="61">
        <v>0</v>
      </c>
      <c r="M82" s="83">
        <v>0</v>
      </c>
      <c r="N82" s="83">
        <v>0</v>
      </c>
      <c r="O82" s="56" t="s">
        <v>587</v>
      </c>
    </row>
    <row r="83" spans="1:15" ht="19.5" customHeight="1">
      <c r="A83" s="123" t="s">
        <v>219</v>
      </c>
      <c r="B83" s="196" t="s">
        <v>220</v>
      </c>
      <c r="C83" s="197"/>
      <c r="D83" s="198"/>
      <c r="E83" s="123" t="s">
        <v>217</v>
      </c>
      <c r="F83" s="83" t="s">
        <v>323</v>
      </c>
      <c r="G83" s="61">
        <f t="shared" ref="G83:N83" si="39">SUM(G84:G85)</f>
        <v>77280</v>
      </c>
      <c r="H83" s="61">
        <f t="shared" si="39"/>
        <v>4934</v>
      </c>
      <c r="I83" s="61">
        <f t="shared" si="39"/>
        <v>71280</v>
      </c>
      <c r="J83" s="61">
        <f t="shared" si="39"/>
        <v>0</v>
      </c>
      <c r="K83" s="61">
        <f t="shared" si="39"/>
        <v>6000</v>
      </c>
      <c r="L83" s="61">
        <f t="shared" si="39"/>
        <v>4934</v>
      </c>
      <c r="M83" s="61">
        <f t="shared" si="39"/>
        <v>0</v>
      </c>
      <c r="N83" s="61">
        <f t="shared" si="39"/>
        <v>0</v>
      </c>
      <c r="O83" s="61"/>
    </row>
    <row r="84" spans="1:15" ht="31.5" customHeight="1">
      <c r="A84" s="166"/>
      <c r="B84" s="199"/>
      <c r="C84" s="200"/>
      <c r="D84" s="201"/>
      <c r="E84" s="166"/>
      <c r="F84" s="83">
        <v>2013</v>
      </c>
      <c r="G84" s="61">
        <f t="shared" ref="G84:N85" si="40">G88+G92</f>
        <v>6000</v>
      </c>
      <c r="H84" s="61">
        <f t="shared" si="40"/>
        <v>4934</v>
      </c>
      <c r="I84" s="61">
        <f t="shared" si="40"/>
        <v>0</v>
      </c>
      <c r="J84" s="61">
        <f t="shared" si="40"/>
        <v>0</v>
      </c>
      <c r="K84" s="61">
        <f t="shared" si="40"/>
        <v>6000</v>
      </c>
      <c r="L84" s="61">
        <f t="shared" si="40"/>
        <v>4934</v>
      </c>
      <c r="M84" s="61">
        <f t="shared" si="40"/>
        <v>0</v>
      </c>
      <c r="N84" s="61">
        <f t="shared" si="40"/>
        <v>0</v>
      </c>
      <c r="O84" s="61"/>
    </row>
    <row r="85" spans="1:15" ht="30.75" customHeight="1">
      <c r="A85" s="166"/>
      <c r="B85" s="199"/>
      <c r="C85" s="200"/>
      <c r="D85" s="201"/>
      <c r="E85" s="166"/>
      <c r="F85" s="83">
        <v>2014</v>
      </c>
      <c r="G85" s="61">
        <f t="shared" si="40"/>
        <v>71280</v>
      </c>
      <c r="H85" s="61">
        <f t="shared" si="40"/>
        <v>0</v>
      </c>
      <c r="I85" s="61">
        <f t="shared" si="40"/>
        <v>71280</v>
      </c>
      <c r="J85" s="61">
        <f t="shared" si="40"/>
        <v>0</v>
      </c>
      <c r="K85" s="61">
        <f t="shared" si="40"/>
        <v>0</v>
      </c>
      <c r="L85" s="61">
        <f t="shared" si="40"/>
        <v>0</v>
      </c>
      <c r="M85" s="61">
        <f t="shared" si="40"/>
        <v>0</v>
      </c>
      <c r="N85" s="61">
        <f t="shared" si="40"/>
        <v>0</v>
      </c>
      <c r="O85" s="61"/>
    </row>
    <row r="86" spans="1:15" ht="30" customHeight="1">
      <c r="A86" s="113"/>
      <c r="B86" s="205"/>
      <c r="C86" s="206"/>
      <c r="D86" s="207"/>
      <c r="E86" s="113"/>
      <c r="F86" s="83">
        <v>2015</v>
      </c>
      <c r="G86" s="61">
        <f>G90+G94</f>
        <v>0</v>
      </c>
      <c r="H86" s="61">
        <f t="shared" ref="H86:N86" si="41">H90+H94</f>
        <v>0</v>
      </c>
      <c r="I86" s="61">
        <f t="shared" si="41"/>
        <v>0</v>
      </c>
      <c r="J86" s="61">
        <f t="shared" si="41"/>
        <v>0</v>
      </c>
      <c r="K86" s="61">
        <f t="shared" si="41"/>
        <v>0</v>
      </c>
      <c r="L86" s="61">
        <f t="shared" si="41"/>
        <v>0</v>
      </c>
      <c r="M86" s="61">
        <f t="shared" si="41"/>
        <v>0</v>
      </c>
      <c r="N86" s="61">
        <f t="shared" si="41"/>
        <v>0</v>
      </c>
      <c r="O86" s="61"/>
    </row>
    <row r="87" spans="1:15" ht="27" customHeight="1">
      <c r="A87" s="108" t="s">
        <v>171</v>
      </c>
      <c r="B87" s="209" t="s">
        <v>221</v>
      </c>
      <c r="C87" s="210"/>
      <c r="D87" s="211"/>
      <c r="E87" s="111" t="s">
        <v>217</v>
      </c>
      <c r="F87" s="87" t="s">
        <v>323</v>
      </c>
      <c r="G87" s="72">
        <f t="shared" ref="G87:N87" si="42">SUM(G88:G89)</f>
        <v>6000</v>
      </c>
      <c r="H87" s="72">
        <f t="shared" si="42"/>
        <v>4934</v>
      </c>
      <c r="I87" s="72">
        <f t="shared" si="42"/>
        <v>0</v>
      </c>
      <c r="J87" s="72">
        <f t="shared" si="42"/>
        <v>0</v>
      </c>
      <c r="K87" s="72">
        <f t="shared" si="42"/>
        <v>6000</v>
      </c>
      <c r="L87" s="72">
        <f t="shared" si="42"/>
        <v>4934</v>
      </c>
      <c r="M87" s="72">
        <f t="shared" si="42"/>
        <v>0</v>
      </c>
      <c r="N87" s="72">
        <f t="shared" si="42"/>
        <v>0</v>
      </c>
      <c r="O87" s="72"/>
    </row>
    <row r="88" spans="1:15" ht="271.5" customHeight="1">
      <c r="A88" s="109"/>
      <c r="B88" s="212"/>
      <c r="C88" s="213"/>
      <c r="D88" s="214"/>
      <c r="E88" s="112"/>
      <c r="F88" s="87">
        <v>2013</v>
      </c>
      <c r="G88" s="63">
        <f t="shared" ref="G88:H90" si="43">I88+K88+M88</f>
        <v>6000</v>
      </c>
      <c r="H88" s="63">
        <f t="shared" si="43"/>
        <v>4934</v>
      </c>
      <c r="I88" s="63">
        <v>0</v>
      </c>
      <c r="J88" s="63">
        <v>0</v>
      </c>
      <c r="K88" s="63">
        <v>6000</v>
      </c>
      <c r="L88" s="63">
        <v>4934</v>
      </c>
      <c r="M88" s="63">
        <v>0</v>
      </c>
      <c r="N88" s="28">
        <v>0</v>
      </c>
      <c r="O88" s="56" t="s">
        <v>340</v>
      </c>
    </row>
    <row r="89" spans="1:15" ht="31.5" customHeight="1">
      <c r="A89" s="109"/>
      <c r="B89" s="212"/>
      <c r="C89" s="213"/>
      <c r="D89" s="214"/>
      <c r="E89" s="112"/>
      <c r="F89" s="87">
        <v>2014</v>
      </c>
      <c r="G89" s="63">
        <f t="shared" si="43"/>
        <v>0</v>
      </c>
      <c r="H89" s="63">
        <f t="shared" si="43"/>
        <v>0</v>
      </c>
      <c r="I89" s="72">
        <v>0</v>
      </c>
      <c r="J89" s="72">
        <v>0</v>
      </c>
      <c r="K89" s="72">
        <v>0</v>
      </c>
      <c r="L89" s="72">
        <v>0</v>
      </c>
      <c r="M89" s="72">
        <v>0</v>
      </c>
      <c r="N89" s="72">
        <v>0</v>
      </c>
      <c r="O89" s="72"/>
    </row>
    <row r="90" spans="1:15" ht="31.5" customHeight="1">
      <c r="A90" s="113"/>
      <c r="B90" s="215"/>
      <c r="C90" s="216"/>
      <c r="D90" s="217"/>
      <c r="E90" s="113"/>
      <c r="F90" s="87">
        <v>2015</v>
      </c>
      <c r="G90" s="63">
        <f t="shared" si="43"/>
        <v>0</v>
      </c>
      <c r="H90" s="63">
        <f t="shared" si="43"/>
        <v>0</v>
      </c>
      <c r="I90" s="72">
        <v>0</v>
      </c>
      <c r="J90" s="72">
        <v>0</v>
      </c>
      <c r="K90" s="72">
        <v>0</v>
      </c>
      <c r="L90" s="72">
        <v>0</v>
      </c>
      <c r="M90" s="72">
        <v>0</v>
      </c>
      <c r="N90" s="72">
        <v>0</v>
      </c>
      <c r="O90" s="72"/>
    </row>
    <row r="91" spans="1:15" ht="24" customHeight="1">
      <c r="A91" s="111" t="s">
        <v>222</v>
      </c>
      <c r="B91" s="209" t="s">
        <v>223</v>
      </c>
      <c r="C91" s="210"/>
      <c r="D91" s="211"/>
      <c r="E91" s="111" t="s">
        <v>201</v>
      </c>
      <c r="F91" s="87" t="s">
        <v>323</v>
      </c>
      <c r="G91" s="72">
        <f t="shared" ref="G91:N91" si="44">SUM(G92:G93)</f>
        <v>71280</v>
      </c>
      <c r="H91" s="72">
        <f t="shared" si="44"/>
        <v>0</v>
      </c>
      <c r="I91" s="72">
        <f t="shared" si="44"/>
        <v>71280</v>
      </c>
      <c r="J91" s="72">
        <f t="shared" si="44"/>
        <v>0</v>
      </c>
      <c r="K91" s="72">
        <f t="shared" si="44"/>
        <v>0</v>
      </c>
      <c r="L91" s="72">
        <f t="shared" si="44"/>
        <v>0</v>
      </c>
      <c r="M91" s="72">
        <f t="shared" si="44"/>
        <v>0</v>
      </c>
      <c r="N91" s="72">
        <f t="shared" si="44"/>
        <v>0</v>
      </c>
      <c r="O91" s="72"/>
    </row>
    <row r="92" spans="1:15" ht="24" customHeight="1">
      <c r="A92" s="112"/>
      <c r="B92" s="212"/>
      <c r="C92" s="213"/>
      <c r="D92" s="214"/>
      <c r="E92" s="112"/>
      <c r="F92" s="87">
        <v>2013</v>
      </c>
      <c r="G92" s="63">
        <f>I92+K92+M92</f>
        <v>0</v>
      </c>
      <c r="H92" s="63">
        <f>J92+L92+N92</f>
        <v>0</v>
      </c>
      <c r="I92" s="72">
        <v>0</v>
      </c>
      <c r="J92" s="72">
        <v>0</v>
      </c>
      <c r="K92" s="72">
        <v>0</v>
      </c>
      <c r="L92" s="72">
        <v>0</v>
      </c>
      <c r="M92" s="72">
        <v>0</v>
      </c>
      <c r="N92" s="72">
        <v>0</v>
      </c>
      <c r="O92" s="87"/>
    </row>
    <row r="93" spans="1:15" ht="155.25" customHeight="1">
      <c r="A93" s="112"/>
      <c r="B93" s="212"/>
      <c r="C93" s="213"/>
      <c r="D93" s="214"/>
      <c r="E93" s="112"/>
      <c r="F93" s="87">
        <v>2014</v>
      </c>
      <c r="G93" s="63">
        <f>I93+K93+M93</f>
        <v>71280</v>
      </c>
      <c r="H93" s="63">
        <f>J93+L93+N93</f>
        <v>0</v>
      </c>
      <c r="I93" s="72">
        <v>71280</v>
      </c>
      <c r="J93" s="72">
        <v>0</v>
      </c>
      <c r="K93" s="87">
        <v>0</v>
      </c>
      <c r="L93" s="87">
        <v>0</v>
      </c>
      <c r="M93" s="87">
        <v>0</v>
      </c>
      <c r="N93" s="87">
        <v>0</v>
      </c>
      <c r="O93" s="66" t="s">
        <v>486</v>
      </c>
    </row>
    <row r="94" spans="1:15" ht="98.25" customHeight="1">
      <c r="A94" s="113"/>
      <c r="B94" s="215"/>
      <c r="C94" s="216"/>
      <c r="D94" s="217"/>
      <c r="E94" s="113"/>
      <c r="F94" s="87">
        <v>2015</v>
      </c>
      <c r="G94" s="87">
        <v>0</v>
      </c>
      <c r="H94" s="63">
        <f>J94+L94+N94</f>
        <v>0</v>
      </c>
      <c r="I94" s="63">
        <v>0</v>
      </c>
      <c r="J94" s="72">
        <v>0</v>
      </c>
      <c r="K94" s="72">
        <v>0</v>
      </c>
      <c r="L94" s="72">
        <v>0</v>
      </c>
      <c r="M94" s="87">
        <v>0</v>
      </c>
      <c r="N94" s="72">
        <v>0</v>
      </c>
      <c r="O94" s="66" t="s">
        <v>588</v>
      </c>
    </row>
    <row r="95" spans="1:15" ht="21.75" customHeight="1">
      <c r="A95" s="139"/>
      <c r="B95" s="114" t="s">
        <v>179</v>
      </c>
      <c r="C95" s="115"/>
      <c r="D95" s="116"/>
      <c r="E95" s="123"/>
      <c r="F95" s="83" t="s">
        <v>323</v>
      </c>
      <c r="G95" s="61">
        <f t="shared" ref="G95:N95" si="45">SUM(G96:G98)</f>
        <v>909929.8</v>
      </c>
      <c r="H95" s="61">
        <f t="shared" si="45"/>
        <v>226812.7</v>
      </c>
      <c r="I95" s="61">
        <f t="shared" si="45"/>
        <v>729109.8</v>
      </c>
      <c r="J95" s="61">
        <f t="shared" si="45"/>
        <v>158414.70000000001</v>
      </c>
      <c r="K95" s="61">
        <f t="shared" si="45"/>
        <v>8820</v>
      </c>
      <c r="L95" s="61">
        <f t="shared" si="45"/>
        <v>5973</v>
      </c>
      <c r="M95" s="61">
        <f t="shared" si="45"/>
        <v>172000</v>
      </c>
      <c r="N95" s="61">
        <f t="shared" si="45"/>
        <v>62425</v>
      </c>
      <c r="O95" s="61"/>
    </row>
    <row r="96" spans="1:15" ht="21.75" customHeight="1">
      <c r="A96" s="139"/>
      <c r="B96" s="167"/>
      <c r="C96" s="168"/>
      <c r="D96" s="169"/>
      <c r="E96" s="166"/>
      <c r="F96" s="83">
        <v>2013</v>
      </c>
      <c r="G96" s="61">
        <f t="shared" ref="G96:N98" si="46">G12+G48+G64+G80+G84</f>
        <v>496048.8</v>
      </c>
      <c r="H96" s="61">
        <f t="shared" si="46"/>
        <v>224204</v>
      </c>
      <c r="I96" s="61">
        <f t="shared" si="46"/>
        <v>317108.8</v>
      </c>
      <c r="J96" s="61">
        <f t="shared" si="46"/>
        <v>155806</v>
      </c>
      <c r="K96" s="61">
        <f t="shared" si="46"/>
        <v>6940</v>
      </c>
      <c r="L96" s="61">
        <f t="shared" si="46"/>
        <v>5973</v>
      </c>
      <c r="M96" s="61">
        <f t="shared" si="46"/>
        <v>172000</v>
      </c>
      <c r="N96" s="61">
        <f t="shared" si="46"/>
        <v>62425</v>
      </c>
      <c r="O96" s="61"/>
    </row>
    <row r="97" spans="1:15" ht="21.75" customHeight="1">
      <c r="A97" s="139"/>
      <c r="B97" s="167"/>
      <c r="C97" s="168"/>
      <c r="D97" s="169"/>
      <c r="E97" s="166"/>
      <c r="F97" s="83">
        <v>2014</v>
      </c>
      <c r="G97" s="61">
        <f t="shared" si="46"/>
        <v>228702</v>
      </c>
      <c r="H97" s="61">
        <f t="shared" si="46"/>
        <v>2608.6999999999998</v>
      </c>
      <c r="I97" s="61">
        <f t="shared" si="46"/>
        <v>227762</v>
      </c>
      <c r="J97" s="61">
        <f t="shared" si="46"/>
        <v>2608.6999999999998</v>
      </c>
      <c r="K97" s="61">
        <f t="shared" si="46"/>
        <v>940</v>
      </c>
      <c r="L97" s="61">
        <f t="shared" si="46"/>
        <v>0</v>
      </c>
      <c r="M97" s="61">
        <f t="shared" si="46"/>
        <v>0</v>
      </c>
      <c r="N97" s="61">
        <f t="shared" si="46"/>
        <v>0</v>
      </c>
      <c r="O97" s="61"/>
    </row>
    <row r="98" spans="1:15" ht="21.75" customHeight="1">
      <c r="A98" s="139"/>
      <c r="B98" s="186"/>
      <c r="C98" s="187"/>
      <c r="D98" s="188"/>
      <c r="E98" s="166"/>
      <c r="F98" s="83">
        <v>2015</v>
      </c>
      <c r="G98" s="61">
        <f t="shared" si="46"/>
        <v>185179</v>
      </c>
      <c r="H98" s="61">
        <f t="shared" si="46"/>
        <v>0</v>
      </c>
      <c r="I98" s="61">
        <f t="shared" si="46"/>
        <v>184239</v>
      </c>
      <c r="J98" s="61">
        <f t="shared" si="46"/>
        <v>0</v>
      </c>
      <c r="K98" s="61">
        <f t="shared" si="46"/>
        <v>940</v>
      </c>
      <c r="L98" s="61">
        <f t="shared" si="46"/>
        <v>0</v>
      </c>
      <c r="M98" s="61">
        <f t="shared" si="46"/>
        <v>0</v>
      </c>
      <c r="N98" s="61">
        <f t="shared" si="46"/>
        <v>0</v>
      </c>
      <c r="O98" s="61"/>
    </row>
    <row r="99" spans="1:15" ht="18.75" customHeight="1">
      <c r="A99" s="224" t="s">
        <v>224</v>
      </c>
      <c r="B99" s="224"/>
      <c r="C99" s="224"/>
      <c r="D99" s="224"/>
      <c r="E99" s="224"/>
      <c r="F99" s="224"/>
      <c r="G99" s="224"/>
      <c r="H99" s="224"/>
      <c r="I99" s="224"/>
      <c r="J99" s="224"/>
      <c r="K99" s="224"/>
      <c r="L99" s="224"/>
      <c r="M99" s="224"/>
      <c r="N99" s="224"/>
      <c r="O99" s="224"/>
    </row>
    <row r="100" spans="1:15" ht="22.5" customHeight="1">
      <c r="A100" s="123" t="s">
        <v>225</v>
      </c>
      <c r="B100" s="114" t="s">
        <v>226</v>
      </c>
      <c r="C100" s="115"/>
      <c r="D100" s="116"/>
      <c r="E100" s="123"/>
      <c r="F100" s="83" t="s">
        <v>323</v>
      </c>
      <c r="G100" s="61">
        <f>SUM(G101:G103)</f>
        <v>663669.30000000005</v>
      </c>
      <c r="H100" s="61">
        <f t="shared" ref="H100:N100" si="47">SUM(H101:H103)</f>
        <v>24888</v>
      </c>
      <c r="I100" s="61">
        <f t="shared" si="47"/>
        <v>552341</v>
      </c>
      <c r="J100" s="61">
        <f t="shared" si="47"/>
        <v>20903</v>
      </c>
      <c r="K100" s="61">
        <f t="shared" si="47"/>
        <v>111328.3</v>
      </c>
      <c r="L100" s="61">
        <f t="shared" si="47"/>
        <v>3985</v>
      </c>
      <c r="M100" s="61">
        <f t="shared" si="47"/>
        <v>0</v>
      </c>
      <c r="N100" s="61">
        <f t="shared" si="47"/>
        <v>0</v>
      </c>
      <c r="O100" s="61"/>
    </row>
    <row r="101" spans="1:15" ht="22.5" customHeight="1">
      <c r="A101" s="166"/>
      <c r="B101" s="167"/>
      <c r="C101" s="168"/>
      <c r="D101" s="169"/>
      <c r="E101" s="166"/>
      <c r="F101" s="83">
        <v>2013</v>
      </c>
      <c r="G101" s="61">
        <f t="shared" ref="G101:N101" si="48">G105+G112+G116+G123</f>
        <v>23629.3</v>
      </c>
      <c r="H101" s="61">
        <f t="shared" si="48"/>
        <v>22388</v>
      </c>
      <c r="I101" s="61">
        <f t="shared" si="48"/>
        <v>13985</v>
      </c>
      <c r="J101" s="61">
        <f t="shared" si="48"/>
        <v>19403</v>
      </c>
      <c r="K101" s="61">
        <f t="shared" si="48"/>
        <v>9644.2999999999993</v>
      </c>
      <c r="L101" s="61">
        <f t="shared" si="48"/>
        <v>2985</v>
      </c>
      <c r="M101" s="61">
        <f t="shared" si="48"/>
        <v>0</v>
      </c>
      <c r="N101" s="61">
        <f t="shared" si="48"/>
        <v>0</v>
      </c>
      <c r="O101" s="61"/>
    </row>
    <row r="102" spans="1:15" ht="22.5" customHeight="1">
      <c r="A102" s="166"/>
      <c r="B102" s="167"/>
      <c r="C102" s="168"/>
      <c r="D102" s="169"/>
      <c r="E102" s="166"/>
      <c r="F102" s="83">
        <v>2014</v>
      </c>
      <c r="G102" s="61">
        <f t="shared" ref="G102:N102" si="49">G107+G113+G117+G124</f>
        <v>222200</v>
      </c>
      <c r="H102" s="61">
        <f t="shared" si="49"/>
        <v>1500</v>
      </c>
      <c r="I102" s="61">
        <f t="shared" si="49"/>
        <v>189924</v>
      </c>
      <c r="J102" s="61">
        <f t="shared" si="49"/>
        <v>1500</v>
      </c>
      <c r="K102" s="61">
        <f t="shared" si="49"/>
        <v>32276</v>
      </c>
      <c r="L102" s="61">
        <f t="shared" si="49"/>
        <v>0</v>
      </c>
      <c r="M102" s="61">
        <f t="shared" si="49"/>
        <v>0</v>
      </c>
      <c r="N102" s="61">
        <f t="shared" si="49"/>
        <v>0</v>
      </c>
      <c r="O102" s="61"/>
    </row>
    <row r="103" spans="1:15" ht="22.5" customHeight="1">
      <c r="A103" s="113"/>
      <c r="B103" s="120"/>
      <c r="C103" s="121"/>
      <c r="D103" s="122"/>
      <c r="E103" s="113"/>
      <c r="F103" s="83">
        <v>2015</v>
      </c>
      <c r="G103" s="61">
        <f t="shared" ref="G103:N103" si="50">G108+G114+G119+G125</f>
        <v>417840</v>
      </c>
      <c r="H103" s="61">
        <f t="shared" si="50"/>
        <v>1000</v>
      </c>
      <c r="I103" s="61">
        <f t="shared" si="50"/>
        <v>348432</v>
      </c>
      <c r="J103" s="61">
        <f t="shared" si="50"/>
        <v>0</v>
      </c>
      <c r="K103" s="61">
        <f t="shared" si="50"/>
        <v>69408</v>
      </c>
      <c r="L103" s="61">
        <f t="shared" si="50"/>
        <v>1000</v>
      </c>
      <c r="M103" s="61">
        <f t="shared" si="50"/>
        <v>0</v>
      </c>
      <c r="N103" s="61">
        <f t="shared" si="50"/>
        <v>0</v>
      </c>
      <c r="O103" s="61"/>
    </row>
    <row r="104" spans="1:15" ht="33" customHeight="1">
      <c r="A104" s="111" t="s">
        <v>227</v>
      </c>
      <c r="B104" s="99" t="s">
        <v>510</v>
      </c>
      <c r="C104" s="100"/>
      <c r="D104" s="101"/>
      <c r="E104" s="111" t="s">
        <v>25</v>
      </c>
      <c r="F104" s="87" t="s">
        <v>323</v>
      </c>
      <c r="G104" s="72">
        <f>G105+G107+G108</f>
        <v>47129.3</v>
      </c>
      <c r="H104" s="72">
        <f t="shared" ref="H104:N104" si="51">H105+H107+H108</f>
        <v>24400</v>
      </c>
      <c r="I104" s="72">
        <f t="shared" si="51"/>
        <v>13985</v>
      </c>
      <c r="J104" s="72">
        <f t="shared" si="51"/>
        <v>20903</v>
      </c>
      <c r="K104" s="72">
        <f t="shared" si="51"/>
        <v>33144.300000000003</v>
      </c>
      <c r="L104" s="72">
        <f t="shared" si="51"/>
        <v>3497</v>
      </c>
      <c r="M104" s="72">
        <f t="shared" si="51"/>
        <v>0</v>
      </c>
      <c r="N104" s="72">
        <f t="shared" si="51"/>
        <v>0</v>
      </c>
      <c r="O104" s="56"/>
    </row>
    <row r="105" spans="1:15" ht="342.75" customHeight="1">
      <c r="A105" s="113"/>
      <c r="B105" s="132"/>
      <c r="C105" s="164"/>
      <c r="D105" s="165"/>
      <c r="E105" s="113"/>
      <c r="F105" s="87">
        <v>2013</v>
      </c>
      <c r="G105" s="63">
        <f t="shared" ref="G105:H110" si="52">I105+K105+M105</f>
        <v>21129.3</v>
      </c>
      <c r="H105" s="72">
        <f t="shared" si="52"/>
        <v>21900</v>
      </c>
      <c r="I105" s="63">
        <v>13985</v>
      </c>
      <c r="J105" s="63">
        <v>19403</v>
      </c>
      <c r="K105" s="63">
        <v>7144.3</v>
      </c>
      <c r="L105" s="63">
        <v>2497</v>
      </c>
      <c r="M105" s="63">
        <v>0</v>
      </c>
      <c r="N105" s="28">
        <v>0</v>
      </c>
      <c r="O105" s="56" t="s">
        <v>675</v>
      </c>
    </row>
    <row r="106" spans="1:15" ht="305.25" customHeight="1">
      <c r="A106" s="21"/>
      <c r="B106" s="126" t="s">
        <v>511</v>
      </c>
      <c r="C106" s="127"/>
      <c r="D106" s="128"/>
      <c r="E106" s="76"/>
      <c r="F106" s="76">
        <v>2013</v>
      </c>
      <c r="G106" s="63">
        <f t="shared" si="52"/>
        <v>21129.3</v>
      </c>
      <c r="H106" s="72">
        <f t="shared" si="52"/>
        <v>21570.7</v>
      </c>
      <c r="I106" s="63">
        <v>13985</v>
      </c>
      <c r="J106" s="63">
        <v>19073.7</v>
      </c>
      <c r="K106" s="63">
        <v>7144.3</v>
      </c>
      <c r="L106" s="63">
        <v>2497</v>
      </c>
      <c r="M106" s="63">
        <v>0</v>
      </c>
      <c r="N106" s="28">
        <v>0</v>
      </c>
      <c r="O106" s="56" t="s">
        <v>512</v>
      </c>
    </row>
    <row r="107" spans="1:15" ht="256.5" customHeight="1">
      <c r="A107" s="225"/>
      <c r="B107" s="99" t="s">
        <v>510</v>
      </c>
      <c r="C107" s="100"/>
      <c r="D107" s="101"/>
      <c r="E107" s="76"/>
      <c r="F107" s="87">
        <v>2014</v>
      </c>
      <c r="G107" s="63">
        <f t="shared" si="52"/>
        <v>8000</v>
      </c>
      <c r="H107" s="72">
        <f t="shared" si="52"/>
        <v>1500</v>
      </c>
      <c r="I107" s="72">
        <v>0</v>
      </c>
      <c r="J107" s="72">
        <v>1500</v>
      </c>
      <c r="K107" s="72">
        <v>8000</v>
      </c>
      <c r="L107" s="72">
        <v>0</v>
      </c>
      <c r="M107" s="72">
        <v>0</v>
      </c>
      <c r="N107" s="72">
        <v>0</v>
      </c>
      <c r="O107" s="66"/>
    </row>
    <row r="108" spans="1:15" ht="86.25" customHeight="1">
      <c r="A108" s="113"/>
      <c r="B108" s="120"/>
      <c r="C108" s="121"/>
      <c r="D108" s="122"/>
      <c r="E108" s="76"/>
      <c r="F108" s="87">
        <v>2015</v>
      </c>
      <c r="G108" s="63">
        <f t="shared" si="52"/>
        <v>18000</v>
      </c>
      <c r="H108" s="72">
        <f t="shared" si="52"/>
        <v>1000</v>
      </c>
      <c r="I108" s="72">
        <v>0</v>
      </c>
      <c r="J108" s="72">
        <v>0</v>
      </c>
      <c r="K108" s="72">
        <v>18000</v>
      </c>
      <c r="L108" s="72">
        <v>1000</v>
      </c>
      <c r="M108" s="72">
        <v>0</v>
      </c>
      <c r="N108" s="72">
        <v>0</v>
      </c>
      <c r="O108" s="66" t="s">
        <v>567</v>
      </c>
    </row>
    <row r="109" spans="1:15" ht="29.25" customHeight="1">
      <c r="A109" s="85"/>
      <c r="B109" s="129" t="s">
        <v>515</v>
      </c>
      <c r="C109" s="130"/>
      <c r="D109" s="131"/>
      <c r="E109" s="76"/>
      <c r="F109" s="87"/>
      <c r="G109" s="63"/>
      <c r="H109" s="72"/>
      <c r="I109" s="72"/>
      <c r="J109" s="72"/>
      <c r="K109" s="72"/>
      <c r="L109" s="72"/>
      <c r="M109" s="72"/>
      <c r="N109" s="72"/>
      <c r="O109" s="66"/>
    </row>
    <row r="110" spans="1:15" ht="104.25" customHeight="1">
      <c r="A110" s="85"/>
      <c r="B110" s="99" t="s">
        <v>593</v>
      </c>
      <c r="C110" s="100"/>
      <c r="D110" s="101"/>
      <c r="E110" s="76" t="s">
        <v>594</v>
      </c>
      <c r="F110" s="87">
        <v>2015</v>
      </c>
      <c r="G110" s="63">
        <f t="shared" si="52"/>
        <v>0</v>
      </c>
      <c r="H110" s="72">
        <f t="shared" si="52"/>
        <v>0</v>
      </c>
      <c r="I110" s="72">
        <v>0</v>
      </c>
      <c r="J110" s="72">
        <v>0</v>
      </c>
      <c r="K110" s="72">
        <v>0</v>
      </c>
      <c r="L110" s="72">
        <v>0</v>
      </c>
      <c r="M110" s="72">
        <v>0</v>
      </c>
      <c r="N110" s="72">
        <v>0</v>
      </c>
      <c r="O110" s="66" t="s">
        <v>651</v>
      </c>
    </row>
    <row r="111" spans="1:15" ht="24" customHeight="1">
      <c r="A111" s="111" t="s">
        <v>228</v>
      </c>
      <c r="B111" s="99" t="s">
        <v>229</v>
      </c>
      <c r="C111" s="100"/>
      <c r="D111" s="101"/>
      <c r="E111" s="111" t="s">
        <v>230</v>
      </c>
      <c r="F111" s="87" t="s">
        <v>323</v>
      </c>
      <c r="G111" s="72">
        <f>SUM(G112:G114)</f>
        <v>2500</v>
      </c>
      <c r="H111" s="72">
        <f t="shared" ref="H111:N111" si="53">SUM(H112:H114)</f>
        <v>488</v>
      </c>
      <c r="I111" s="72">
        <f t="shared" si="53"/>
        <v>0</v>
      </c>
      <c r="J111" s="72">
        <f t="shared" si="53"/>
        <v>0</v>
      </c>
      <c r="K111" s="72">
        <f t="shared" si="53"/>
        <v>2500</v>
      </c>
      <c r="L111" s="72">
        <f t="shared" si="53"/>
        <v>488</v>
      </c>
      <c r="M111" s="72">
        <f t="shared" si="53"/>
        <v>0</v>
      </c>
      <c r="N111" s="72">
        <f t="shared" si="53"/>
        <v>0</v>
      </c>
      <c r="O111" s="72"/>
    </row>
    <row r="112" spans="1:15" ht="129" customHeight="1">
      <c r="A112" s="112"/>
      <c r="B112" s="102"/>
      <c r="C112" s="103"/>
      <c r="D112" s="104"/>
      <c r="E112" s="112"/>
      <c r="F112" s="87">
        <v>2013</v>
      </c>
      <c r="G112" s="63">
        <f t="shared" ref="G112:H114" si="54">I112+K112+M112</f>
        <v>2500</v>
      </c>
      <c r="H112" s="72">
        <f t="shared" si="54"/>
        <v>488</v>
      </c>
      <c r="I112" s="76">
        <v>0</v>
      </c>
      <c r="J112" s="76">
        <v>0</v>
      </c>
      <c r="K112" s="76">
        <v>2500</v>
      </c>
      <c r="L112" s="76">
        <v>488</v>
      </c>
      <c r="M112" s="76">
        <v>0</v>
      </c>
      <c r="N112" s="76">
        <v>0</v>
      </c>
      <c r="O112" s="12" t="s">
        <v>487</v>
      </c>
    </row>
    <row r="113" spans="1:15" ht="28.5" customHeight="1">
      <c r="A113" s="112"/>
      <c r="B113" s="102"/>
      <c r="C113" s="103"/>
      <c r="D113" s="104"/>
      <c r="E113" s="112"/>
      <c r="F113" s="87">
        <v>2014</v>
      </c>
      <c r="G113" s="63">
        <f t="shared" si="54"/>
        <v>0</v>
      </c>
      <c r="H113" s="72">
        <f t="shared" si="54"/>
        <v>0</v>
      </c>
      <c r="I113" s="87">
        <v>0</v>
      </c>
      <c r="J113" s="87">
        <v>0</v>
      </c>
      <c r="K113" s="87">
        <v>0</v>
      </c>
      <c r="L113" s="87">
        <v>0</v>
      </c>
      <c r="M113" s="87">
        <v>0</v>
      </c>
      <c r="N113" s="87">
        <v>0</v>
      </c>
      <c r="O113" s="87"/>
    </row>
    <row r="114" spans="1:15" ht="40.5" customHeight="1">
      <c r="A114" s="110"/>
      <c r="B114" s="105"/>
      <c r="C114" s="106"/>
      <c r="D114" s="107"/>
      <c r="E114" s="110"/>
      <c r="F114" s="87">
        <v>2015</v>
      </c>
      <c r="G114" s="63">
        <f t="shared" si="54"/>
        <v>0</v>
      </c>
      <c r="H114" s="72">
        <f t="shared" si="54"/>
        <v>0</v>
      </c>
      <c r="I114" s="87">
        <v>0</v>
      </c>
      <c r="J114" s="87">
        <v>0</v>
      </c>
      <c r="K114" s="87">
        <v>0</v>
      </c>
      <c r="L114" s="87">
        <v>0</v>
      </c>
      <c r="M114" s="87">
        <v>0</v>
      </c>
      <c r="N114" s="87">
        <v>0</v>
      </c>
      <c r="O114" s="77" t="s">
        <v>565</v>
      </c>
    </row>
    <row r="115" spans="1:15" ht="30.75" customHeight="1">
      <c r="A115" s="139" t="s">
        <v>231</v>
      </c>
      <c r="B115" s="99" t="s">
        <v>232</v>
      </c>
      <c r="C115" s="100"/>
      <c r="D115" s="101"/>
      <c r="E115" s="139" t="s">
        <v>233</v>
      </c>
      <c r="F115" s="87" t="s">
        <v>323</v>
      </c>
      <c r="G115" s="72">
        <f>G116+G117+G119</f>
        <v>542640</v>
      </c>
      <c r="H115" s="72">
        <f t="shared" ref="H115:N115" si="55">H116+H117+H119</f>
        <v>0</v>
      </c>
      <c r="I115" s="72">
        <f t="shared" si="55"/>
        <v>488376</v>
      </c>
      <c r="J115" s="72">
        <f t="shared" si="55"/>
        <v>0</v>
      </c>
      <c r="K115" s="72">
        <f t="shared" si="55"/>
        <v>54264</v>
      </c>
      <c r="L115" s="72">
        <f t="shared" si="55"/>
        <v>0</v>
      </c>
      <c r="M115" s="72">
        <f t="shared" si="55"/>
        <v>0</v>
      </c>
      <c r="N115" s="72">
        <f t="shared" si="55"/>
        <v>0</v>
      </c>
      <c r="O115" s="72"/>
    </row>
    <row r="116" spans="1:15" ht="27.75" customHeight="1">
      <c r="A116" s="139"/>
      <c r="B116" s="102"/>
      <c r="C116" s="103"/>
      <c r="D116" s="104"/>
      <c r="E116" s="139"/>
      <c r="F116" s="87">
        <v>2013</v>
      </c>
      <c r="G116" s="63">
        <f t="shared" ref="G116:H119" si="56">I116+K116+M116</f>
        <v>0</v>
      </c>
      <c r="H116" s="72">
        <f t="shared" si="56"/>
        <v>0</v>
      </c>
      <c r="I116" s="72">
        <v>0</v>
      </c>
      <c r="J116" s="72">
        <v>0</v>
      </c>
      <c r="K116" s="72">
        <v>0</v>
      </c>
      <c r="L116" s="72">
        <v>0</v>
      </c>
      <c r="M116" s="72">
        <v>0</v>
      </c>
      <c r="N116" s="72">
        <v>0</v>
      </c>
      <c r="O116" s="72"/>
    </row>
    <row r="117" spans="1:15" ht="183" customHeight="1">
      <c r="A117" s="139"/>
      <c r="B117" s="132"/>
      <c r="C117" s="164"/>
      <c r="D117" s="165"/>
      <c r="E117" s="139"/>
      <c r="F117" s="87">
        <v>2014</v>
      </c>
      <c r="G117" s="63">
        <f t="shared" si="56"/>
        <v>199920</v>
      </c>
      <c r="H117" s="72">
        <f t="shared" si="56"/>
        <v>0</v>
      </c>
      <c r="I117" s="72">
        <v>179928</v>
      </c>
      <c r="J117" s="72">
        <v>0</v>
      </c>
      <c r="K117" s="72">
        <v>19992</v>
      </c>
      <c r="L117" s="72">
        <v>0</v>
      </c>
      <c r="M117" s="72">
        <v>0</v>
      </c>
      <c r="N117" s="72">
        <v>0</v>
      </c>
      <c r="O117" s="66" t="s">
        <v>488</v>
      </c>
    </row>
    <row r="118" spans="1:15" ht="270.75" customHeight="1">
      <c r="A118" s="87"/>
      <c r="B118" s="126" t="s">
        <v>513</v>
      </c>
      <c r="C118" s="127"/>
      <c r="D118" s="128"/>
      <c r="E118" s="87" t="s">
        <v>57</v>
      </c>
      <c r="F118" s="87">
        <v>2014</v>
      </c>
      <c r="G118" s="63">
        <f t="shared" si="56"/>
        <v>199920</v>
      </c>
      <c r="H118" s="72">
        <f t="shared" si="56"/>
        <v>0</v>
      </c>
      <c r="I118" s="72">
        <v>179928</v>
      </c>
      <c r="J118" s="72">
        <v>0</v>
      </c>
      <c r="K118" s="72">
        <v>19992</v>
      </c>
      <c r="L118" s="72">
        <v>0</v>
      </c>
      <c r="M118" s="72">
        <v>0</v>
      </c>
      <c r="N118" s="72">
        <v>0</v>
      </c>
      <c r="O118" s="66" t="s">
        <v>514</v>
      </c>
    </row>
    <row r="119" spans="1:15" ht="69" customHeight="1">
      <c r="A119" s="87"/>
      <c r="B119" s="126" t="s">
        <v>589</v>
      </c>
      <c r="C119" s="162"/>
      <c r="D119" s="163"/>
      <c r="E119" s="87"/>
      <c r="F119" s="87">
        <v>2015</v>
      </c>
      <c r="G119" s="63">
        <f t="shared" si="56"/>
        <v>342720</v>
      </c>
      <c r="H119" s="72">
        <f t="shared" si="56"/>
        <v>0</v>
      </c>
      <c r="I119" s="72">
        <v>308448</v>
      </c>
      <c r="J119" s="72">
        <v>0</v>
      </c>
      <c r="K119" s="72">
        <v>34272</v>
      </c>
      <c r="L119" s="72">
        <v>0</v>
      </c>
      <c r="M119" s="72">
        <v>0</v>
      </c>
      <c r="N119" s="72">
        <v>0</v>
      </c>
      <c r="O119" s="66" t="s">
        <v>651</v>
      </c>
    </row>
    <row r="120" spans="1:15" ht="28.5" customHeight="1">
      <c r="A120" s="87"/>
      <c r="B120" s="129" t="s">
        <v>515</v>
      </c>
      <c r="C120" s="130"/>
      <c r="D120" s="131"/>
      <c r="E120" s="87"/>
      <c r="F120" s="87"/>
      <c r="G120" s="63"/>
      <c r="H120" s="72"/>
      <c r="I120" s="72"/>
      <c r="J120" s="72"/>
      <c r="K120" s="72"/>
      <c r="L120" s="72"/>
      <c r="M120" s="72"/>
      <c r="N120" s="72"/>
      <c r="O120" s="66"/>
    </row>
    <row r="121" spans="1:15" ht="141" customHeight="1">
      <c r="A121" s="87"/>
      <c r="B121" s="126" t="s">
        <v>589</v>
      </c>
      <c r="C121" s="127"/>
      <c r="D121" s="128"/>
      <c r="E121" s="87" t="s">
        <v>590</v>
      </c>
      <c r="F121" s="87">
        <v>2015</v>
      </c>
      <c r="G121" s="63">
        <f t="shared" ref="G121:H125" si="57">I121+K121+M121</f>
        <v>342720</v>
      </c>
      <c r="H121" s="72">
        <f t="shared" si="57"/>
        <v>0</v>
      </c>
      <c r="I121" s="72">
        <v>308448</v>
      </c>
      <c r="J121" s="72">
        <v>0</v>
      </c>
      <c r="K121" s="72">
        <v>34272</v>
      </c>
      <c r="L121" s="72">
        <v>0</v>
      </c>
      <c r="M121" s="72">
        <v>0</v>
      </c>
      <c r="N121" s="72">
        <v>0</v>
      </c>
      <c r="O121" s="66" t="s">
        <v>651</v>
      </c>
    </row>
    <row r="122" spans="1:15" ht="27" customHeight="1">
      <c r="A122" s="139" t="s">
        <v>234</v>
      </c>
      <c r="B122" s="99" t="s">
        <v>235</v>
      </c>
      <c r="C122" s="100"/>
      <c r="D122" s="101"/>
      <c r="E122" s="139" t="s">
        <v>236</v>
      </c>
      <c r="F122" s="87" t="s">
        <v>323</v>
      </c>
      <c r="G122" s="72">
        <f t="shared" ref="G122:N122" si="58">SUM(G123:G125)</f>
        <v>71400</v>
      </c>
      <c r="H122" s="72">
        <f t="shared" si="58"/>
        <v>0</v>
      </c>
      <c r="I122" s="72">
        <f t="shared" si="58"/>
        <v>49980</v>
      </c>
      <c r="J122" s="72">
        <f t="shared" si="58"/>
        <v>0</v>
      </c>
      <c r="K122" s="72">
        <f t="shared" si="58"/>
        <v>21420</v>
      </c>
      <c r="L122" s="72">
        <f t="shared" si="58"/>
        <v>0</v>
      </c>
      <c r="M122" s="72">
        <f t="shared" si="58"/>
        <v>0</v>
      </c>
      <c r="N122" s="72">
        <f t="shared" si="58"/>
        <v>0</v>
      </c>
      <c r="O122" s="72"/>
    </row>
    <row r="123" spans="1:15" ht="27" customHeight="1">
      <c r="A123" s="139"/>
      <c r="B123" s="102"/>
      <c r="C123" s="103"/>
      <c r="D123" s="104"/>
      <c r="E123" s="139"/>
      <c r="F123" s="87">
        <v>2013</v>
      </c>
      <c r="G123" s="63">
        <f t="shared" si="57"/>
        <v>0</v>
      </c>
      <c r="H123" s="72">
        <f t="shared" si="57"/>
        <v>0</v>
      </c>
      <c r="I123" s="72">
        <v>0</v>
      </c>
      <c r="J123" s="72">
        <v>0</v>
      </c>
      <c r="K123" s="72">
        <v>0</v>
      </c>
      <c r="L123" s="72">
        <v>0</v>
      </c>
      <c r="M123" s="72">
        <v>0</v>
      </c>
      <c r="N123" s="72">
        <v>0</v>
      </c>
      <c r="O123" s="72"/>
    </row>
    <row r="124" spans="1:15" ht="70.5" customHeight="1">
      <c r="A124" s="139"/>
      <c r="B124" s="102"/>
      <c r="C124" s="103"/>
      <c r="D124" s="104"/>
      <c r="E124" s="139"/>
      <c r="F124" s="87">
        <v>2014</v>
      </c>
      <c r="G124" s="63">
        <f t="shared" si="57"/>
        <v>14280</v>
      </c>
      <c r="H124" s="72">
        <f t="shared" si="57"/>
        <v>0</v>
      </c>
      <c r="I124" s="72">
        <v>9996</v>
      </c>
      <c r="J124" s="72">
        <v>0</v>
      </c>
      <c r="K124" s="72">
        <v>4284</v>
      </c>
      <c r="L124" s="72">
        <v>0</v>
      </c>
      <c r="M124" s="72">
        <v>0</v>
      </c>
      <c r="N124" s="72">
        <v>0</v>
      </c>
      <c r="O124" s="66" t="s">
        <v>489</v>
      </c>
    </row>
    <row r="125" spans="1:15" ht="189.75" customHeight="1">
      <c r="A125" s="139"/>
      <c r="B125" s="132"/>
      <c r="C125" s="164"/>
      <c r="D125" s="165"/>
      <c r="E125" s="139"/>
      <c r="F125" s="87">
        <v>2015</v>
      </c>
      <c r="G125" s="63">
        <f t="shared" si="57"/>
        <v>57120</v>
      </c>
      <c r="H125" s="72">
        <f t="shared" si="57"/>
        <v>0</v>
      </c>
      <c r="I125" s="72">
        <v>39984</v>
      </c>
      <c r="J125" s="72">
        <v>0</v>
      </c>
      <c r="K125" s="72">
        <v>17136</v>
      </c>
      <c r="L125" s="72">
        <v>0</v>
      </c>
      <c r="M125" s="72">
        <v>0</v>
      </c>
      <c r="N125" s="72">
        <v>0</v>
      </c>
      <c r="O125" s="66" t="s">
        <v>652</v>
      </c>
    </row>
    <row r="126" spans="1:15" ht="30" customHeight="1">
      <c r="A126" s="76"/>
      <c r="B126" s="129" t="s">
        <v>515</v>
      </c>
      <c r="C126" s="130"/>
      <c r="D126" s="131"/>
      <c r="E126" s="76"/>
      <c r="F126" s="87"/>
      <c r="G126" s="63"/>
      <c r="H126" s="72"/>
      <c r="I126" s="72"/>
      <c r="J126" s="72"/>
      <c r="K126" s="72"/>
      <c r="L126" s="72"/>
      <c r="M126" s="72"/>
      <c r="N126" s="72"/>
      <c r="O126" s="66"/>
    </row>
    <row r="127" spans="1:15" ht="198.75" customHeight="1">
      <c r="A127" s="76"/>
      <c r="B127" s="132" t="s">
        <v>591</v>
      </c>
      <c r="C127" s="121"/>
      <c r="D127" s="122"/>
      <c r="E127" s="76" t="s">
        <v>592</v>
      </c>
      <c r="F127" s="87">
        <v>2015</v>
      </c>
      <c r="G127" s="63">
        <f>I127+K127+M127</f>
        <v>4057</v>
      </c>
      <c r="H127" s="72">
        <f>J127+L127+N127</f>
        <v>0</v>
      </c>
      <c r="I127" s="72">
        <v>0</v>
      </c>
      <c r="J127" s="72">
        <v>0</v>
      </c>
      <c r="K127" s="72">
        <v>4057</v>
      </c>
      <c r="L127" s="72">
        <v>0</v>
      </c>
      <c r="M127" s="72">
        <v>0</v>
      </c>
      <c r="N127" s="72">
        <v>0</v>
      </c>
      <c r="O127" s="66" t="s">
        <v>653</v>
      </c>
    </row>
    <row r="128" spans="1:15" ht="33" customHeight="1">
      <c r="A128" s="123" t="s">
        <v>237</v>
      </c>
      <c r="B128" s="114" t="s">
        <v>238</v>
      </c>
      <c r="C128" s="115"/>
      <c r="D128" s="116"/>
      <c r="E128" s="123" t="s">
        <v>217</v>
      </c>
      <c r="F128" s="83" t="s">
        <v>323</v>
      </c>
      <c r="G128" s="61">
        <f>SUM(G129:G131)</f>
        <v>91933</v>
      </c>
      <c r="H128" s="61">
        <f t="shared" ref="H128:N128" si="59">SUM(H129:H131)</f>
        <v>28765.5</v>
      </c>
      <c r="I128" s="61">
        <f t="shared" si="59"/>
        <v>9278</v>
      </c>
      <c r="J128" s="61">
        <f t="shared" si="59"/>
        <v>10926.5</v>
      </c>
      <c r="K128" s="61">
        <f t="shared" si="59"/>
        <v>82655</v>
      </c>
      <c r="L128" s="61">
        <f t="shared" si="59"/>
        <v>17839</v>
      </c>
      <c r="M128" s="61">
        <f t="shared" si="59"/>
        <v>0</v>
      </c>
      <c r="N128" s="61">
        <f t="shared" si="59"/>
        <v>0</v>
      </c>
      <c r="O128" s="61"/>
    </row>
    <row r="129" spans="1:15" ht="24.75" customHeight="1">
      <c r="A129" s="166"/>
      <c r="B129" s="167"/>
      <c r="C129" s="168"/>
      <c r="D129" s="169"/>
      <c r="E129" s="166"/>
      <c r="F129" s="83">
        <v>2013</v>
      </c>
      <c r="G129" s="61">
        <f>G133+G142+G157+G161</f>
        <v>13894</v>
      </c>
      <c r="H129" s="61">
        <f t="shared" ref="H129:N129" si="60">H133+H142+H157+H161</f>
        <v>10734</v>
      </c>
      <c r="I129" s="61">
        <f t="shared" si="60"/>
        <v>4818</v>
      </c>
      <c r="J129" s="61">
        <f t="shared" si="60"/>
        <v>4818</v>
      </c>
      <c r="K129" s="61">
        <f t="shared" si="60"/>
        <v>9076</v>
      </c>
      <c r="L129" s="61">
        <f t="shared" si="60"/>
        <v>5916</v>
      </c>
      <c r="M129" s="61">
        <f t="shared" si="60"/>
        <v>0</v>
      </c>
      <c r="N129" s="61">
        <f t="shared" si="60"/>
        <v>0</v>
      </c>
      <c r="O129" s="61"/>
    </row>
    <row r="130" spans="1:15" ht="24.75" customHeight="1">
      <c r="A130" s="166"/>
      <c r="B130" s="167"/>
      <c r="C130" s="168"/>
      <c r="D130" s="169"/>
      <c r="E130" s="166"/>
      <c r="F130" s="83">
        <v>2014</v>
      </c>
      <c r="G130" s="61">
        <f>G134+G143+G158+G162</f>
        <v>33039</v>
      </c>
      <c r="H130" s="61">
        <f t="shared" ref="H130:N130" si="61">H134+H143+H158+H162</f>
        <v>17394.5</v>
      </c>
      <c r="I130" s="61">
        <f t="shared" si="61"/>
        <v>4460</v>
      </c>
      <c r="J130" s="61">
        <f t="shared" si="61"/>
        <v>6108.5</v>
      </c>
      <c r="K130" s="61">
        <f t="shared" si="61"/>
        <v>28579</v>
      </c>
      <c r="L130" s="61">
        <f t="shared" si="61"/>
        <v>11286</v>
      </c>
      <c r="M130" s="61">
        <f t="shared" si="61"/>
        <v>0</v>
      </c>
      <c r="N130" s="61">
        <f t="shared" si="61"/>
        <v>0</v>
      </c>
      <c r="O130" s="61"/>
    </row>
    <row r="131" spans="1:15" ht="24.75" customHeight="1">
      <c r="A131" s="113"/>
      <c r="B131" s="120"/>
      <c r="C131" s="121"/>
      <c r="D131" s="122"/>
      <c r="E131" s="113"/>
      <c r="F131" s="83">
        <v>2015</v>
      </c>
      <c r="G131" s="61">
        <f>G135+G144+G159+G163</f>
        <v>45000</v>
      </c>
      <c r="H131" s="61">
        <f t="shared" ref="H131:N131" si="62">H135+H144+H159+H163</f>
        <v>637</v>
      </c>
      <c r="I131" s="61">
        <f t="shared" si="62"/>
        <v>0</v>
      </c>
      <c r="J131" s="61">
        <f t="shared" si="62"/>
        <v>0</v>
      </c>
      <c r="K131" s="61">
        <f t="shared" si="62"/>
        <v>45000</v>
      </c>
      <c r="L131" s="61">
        <f t="shared" si="62"/>
        <v>637</v>
      </c>
      <c r="M131" s="61">
        <f t="shared" si="62"/>
        <v>0</v>
      </c>
      <c r="N131" s="61">
        <f t="shared" si="62"/>
        <v>0</v>
      </c>
      <c r="O131" s="61"/>
    </row>
    <row r="132" spans="1:15" ht="24.75" customHeight="1">
      <c r="A132" s="172" t="s">
        <v>174</v>
      </c>
      <c r="B132" s="99" t="s">
        <v>108</v>
      </c>
      <c r="C132" s="100"/>
      <c r="D132" s="101"/>
      <c r="E132" s="111" t="s">
        <v>239</v>
      </c>
      <c r="F132" s="87" t="s">
        <v>323</v>
      </c>
      <c r="G132" s="72">
        <f>SUM(G133:G135)</f>
        <v>12668</v>
      </c>
      <c r="H132" s="72">
        <f t="shared" ref="H132:N132" si="63">SUM(H135:H137)</f>
        <v>0</v>
      </c>
      <c r="I132" s="72">
        <f t="shared" si="63"/>
        <v>0</v>
      </c>
      <c r="J132" s="72">
        <f t="shared" si="63"/>
        <v>0</v>
      </c>
      <c r="K132" s="72">
        <f t="shared" si="63"/>
        <v>1000</v>
      </c>
      <c r="L132" s="72">
        <f t="shared" si="63"/>
        <v>0</v>
      </c>
      <c r="M132" s="72">
        <f t="shared" si="63"/>
        <v>0</v>
      </c>
      <c r="N132" s="72">
        <f t="shared" si="63"/>
        <v>0</v>
      </c>
      <c r="O132" s="72"/>
    </row>
    <row r="133" spans="1:15" ht="123" customHeight="1">
      <c r="A133" s="173"/>
      <c r="B133" s="102"/>
      <c r="C133" s="103"/>
      <c r="D133" s="104"/>
      <c r="E133" s="112"/>
      <c r="F133" s="87">
        <v>2013</v>
      </c>
      <c r="G133" s="72">
        <f t="shared" ref="G133:H135" si="64">I133+K133+M133</f>
        <v>4000</v>
      </c>
      <c r="H133" s="72">
        <f t="shared" si="64"/>
        <v>0</v>
      </c>
      <c r="I133" s="72">
        <v>0</v>
      </c>
      <c r="J133" s="72">
        <v>0</v>
      </c>
      <c r="K133" s="72">
        <v>4000</v>
      </c>
      <c r="L133" s="72">
        <v>0</v>
      </c>
      <c r="M133" s="72">
        <v>0</v>
      </c>
      <c r="N133" s="72">
        <v>0</v>
      </c>
      <c r="O133" s="56" t="s">
        <v>490</v>
      </c>
    </row>
    <row r="134" spans="1:15" ht="138" customHeight="1">
      <c r="A134" s="173"/>
      <c r="B134" s="102"/>
      <c r="C134" s="103"/>
      <c r="D134" s="104"/>
      <c r="E134" s="112"/>
      <c r="F134" s="87">
        <v>2014</v>
      </c>
      <c r="G134" s="72">
        <f t="shared" si="64"/>
        <v>8668</v>
      </c>
      <c r="H134" s="64">
        <f t="shared" si="64"/>
        <v>8668</v>
      </c>
      <c r="I134" s="64">
        <v>0</v>
      </c>
      <c r="J134" s="64">
        <v>0</v>
      </c>
      <c r="K134" s="64">
        <v>8668</v>
      </c>
      <c r="L134" s="64">
        <v>8668</v>
      </c>
      <c r="M134" s="64">
        <v>0</v>
      </c>
      <c r="N134" s="64">
        <v>0</v>
      </c>
      <c r="O134" s="42" t="s">
        <v>491</v>
      </c>
    </row>
    <row r="135" spans="1:15" ht="136.5" customHeight="1">
      <c r="A135" s="173"/>
      <c r="B135" s="132"/>
      <c r="C135" s="164"/>
      <c r="D135" s="165"/>
      <c r="E135" s="113"/>
      <c r="F135" s="79">
        <v>2015</v>
      </c>
      <c r="G135" s="72">
        <f t="shared" si="64"/>
        <v>0</v>
      </c>
      <c r="H135" s="64">
        <f t="shared" si="64"/>
        <v>0</v>
      </c>
      <c r="I135" s="64">
        <v>0</v>
      </c>
      <c r="J135" s="64">
        <v>0</v>
      </c>
      <c r="K135" s="64">
        <v>0</v>
      </c>
      <c r="L135" s="64">
        <v>0</v>
      </c>
      <c r="M135" s="64">
        <v>0</v>
      </c>
      <c r="N135" s="64">
        <v>0</v>
      </c>
      <c r="O135" s="42" t="s">
        <v>566</v>
      </c>
    </row>
    <row r="136" spans="1:15" ht="26.25" customHeight="1">
      <c r="A136" s="173"/>
      <c r="B136" s="129" t="s">
        <v>515</v>
      </c>
      <c r="C136" s="130"/>
      <c r="D136" s="131"/>
      <c r="E136" s="83"/>
      <c r="F136" s="83"/>
      <c r="G136" s="61"/>
      <c r="H136" s="61"/>
      <c r="I136" s="61"/>
      <c r="J136" s="61"/>
      <c r="K136" s="61"/>
      <c r="L136" s="61"/>
      <c r="M136" s="61"/>
      <c r="N136" s="61"/>
      <c r="O136" s="61"/>
    </row>
    <row r="137" spans="1:15" ht="138.75" customHeight="1">
      <c r="A137" s="173"/>
      <c r="B137" s="133" t="s">
        <v>516</v>
      </c>
      <c r="C137" s="140"/>
      <c r="D137" s="141"/>
      <c r="E137" s="87" t="s">
        <v>294</v>
      </c>
      <c r="F137" s="87">
        <v>2013</v>
      </c>
      <c r="G137" s="63">
        <f t="shared" ref="G137:H140" si="65">I137+K137+M137</f>
        <v>1000</v>
      </c>
      <c r="H137" s="63">
        <f t="shared" si="65"/>
        <v>0</v>
      </c>
      <c r="I137" s="72">
        <v>0</v>
      </c>
      <c r="J137" s="72">
        <v>0</v>
      </c>
      <c r="K137" s="72">
        <v>1000</v>
      </c>
      <c r="L137" s="72">
        <v>0</v>
      </c>
      <c r="M137" s="72">
        <v>0</v>
      </c>
      <c r="N137" s="72">
        <v>0</v>
      </c>
      <c r="O137" s="88" t="s">
        <v>519</v>
      </c>
    </row>
    <row r="138" spans="1:15" ht="129" customHeight="1">
      <c r="A138" s="113"/>
      <c r="B138" s="126" t="s">
        <v>517</v>
      </c>
      <c r="C138" s="127"/>
      <c r="D138" s="128"/>
      <c r="E138" s="87" t="s">
        <v>62</v>
      </c>
      <c r="F138" s="87">
        <v>2013</v>
      </c>
      <c r="G138" s="63">
        <f t="shared" si="65"/>
        <v>3000</v>
      </c>
      <c r="H138" s="63">
        <f t="shared" si="65"/>
        <v>0</v>
      </c>
      <c r="I138" s="72">
        <v>0</v>
      </c>
      <c r="J138" s="72">
        <v>0</v>
      </c>
      <c r="K138" s="72">
        <v>3000</v>
      </c>
      <c r="L138" s="72">
        <v>0</v>
      </c>
      <c r="M138" s="72">
        <v>0</v>
      </c>
      <c r="N138" s="72">
        <v>0</v>
      </c>
      <c r="O138" s="88" t="s">
        <v>518</v>
      </c>
    </row>
    <row r="139" spans="1:15" ht="87" customHeight="1">
      <c r="A139" s="31"/>
      <c r="B139" s="133" t="s">
        <v>516</v>
      </c>
      <c r="C139" s="140"/>
      <c r="D139" s="141"/>
      <c r="E139" s="87" t="s">
        <v>294</v>
      </c>
      <c r="F139" s="87">
        <v>2014</v>
      </c>
      <c r="G139" s="63">
        <f t="shared" si="65"/>
        <v>3278</v>
      </c>
      <c r="H139" s="63">
        <f t="shared" si="65"/>
        <v>3278</v>
      </c>
      <c r="I139" s="72">
        <v>0</v>
      </c>
      <c r="J139" s="72">
        <v>0</v>
      </c>
      <c r="K139" s="72">
        <v>3278</v>
      </c>
      <c r="L139" s="72">
        <v>3278</v>
      </c>
      <c r="M139" s="72">
        <v>0</v>
      </c>
      <c r="N139" s="72">
        <v>0</v>
      </c>
      <c r="O139" s="88" t="s">
        <v>520</v>
      </c>
    </row>
    <row r="140" spans="1:15" ht="91.5" customHeight="1">
      <c r="A140" s="31"/>
      <c r="B140" s="126" t="s">
        <v>517</v>
      </c>
      <c r="C140" s="127"/>
      <c r="D140" s="128"/>
      <c r="E140" s="87" t="s">
        <v>62</v>
      </c>
      <c r="F140" s="87">
        <v>2014</v>
      </c>
      <c r="G140" s="63">
        <f t="shared" si="65"/>
        <v>5390</v>
      </c>
      <c r="H140" s="63">
        <f t="shared" si="65"/>
        <v>5390</v>
      </c>
      <c r="I140" s="72">
        <v>0</v>
      </c>
      <c r="J140" s="72">
        <v>0</v>
      </c>
      <c r="K140" s="72">
        <v>5390</v>
      </c>
      <c r="L140" s="72">
        <v>5390</v>
      </c>
      <c r="M140" s="72">
        <v>0</v>
      </c>
      <c r="N140" s="72">
        <v>0</v>
      </c>
      <c r="O140" s="88" t="s">
        <v>520</v>
      </c>
    </row>
    <row r="141" spans="1:15" ht="24.75" customHeight="1">
      <c r="A141" s="172" t="s">
        <v>240</v>
      </c>
      <c r="B141" s="99" t="s">
        <v>241</v>
      </c>
      <c r="C141" s="100"/>
      <c r="D141" s="101"/>
      <c r="E141" s="111" t="s">
        <v>242</v>
      </c>
      <c r="F141" s="87" t="s">
        <v>323</v>
      </c>
      <c r="G141" s="72">
        <f>SUM(G142:G144)</f>
        <v>14864</v>
      </c>
      <c r="H141" s="72">
        <f t="shared" ref="H141:N141" si="66">SUM(H142:H144)</f>
        <v>18696.5</v>
      </c>
      <c r="I141" s="72">
        <f t="shared" si="66"/>
        <v>9278</v>
      </c>
      <c r="J141" s="72">
        <f t="shared" si="66"/>
        <v>10926.5</v>
      </c>
      <c r="K141" s="72">
        <f t="shared" si="66"/>
        <v>5586</v>
      </c>
      <c r="L141" s="72">
        <f t="shared" si="66"/>
        <v>7770</v>
      </c>
      <c r="M141" s="72">
        <f t="shared" si="66"/>
        <v>0</v>
      </c>
      <c r="N141" s="72">
        <f t="shared" si="66"/>
        <v>0</v>
      </c>
      <c r="O141" s="63"/>
    </row>
    <row r="142" spans="1:15" ht="320.25" customHeight="1">
      <c r="A142" s="173"/>
      <c r="B142" s="102"/>
      <c r="C142" s="103"/>
      <c r="D142" s="104"/>
      <c r="E142" s="170"/>
      <c r="F142" s="87">
        <v>2013</v>
      </c>
      <c r="G142" s="63">
        <f t="shared" ref="G142:H144" si="67">I142+K142+M142</f>
        <v>8493</v>
      </c>
      <c r="H142" s="72">
        <f t="shared" si="67"/>
        <v>9333</v>
      </c>
      <c r="I142" s="72">
        <v>4818</v>
      </c>
      <c r="J142" s="72">
        <v>4818</v>
      </c>
      <c r="K142" s="41">
        <v>3675</v>
      </c>
      <c r="L142" s="72">
        <v>4515</v>
      </c>
      <c r="M142" s="72">
        <v>0</v>
      </c>
      <c r="N142" s="72">
        <v>0</v>
      </c>
      <c r="O142" s="56" t="s">
        <v>492</v>
      </c>
    </row>
    <row r="143" spans="1:15" ht="126" customHeight="1">
      <c r="A143" s="170"/>
      <c r="B143" s="102"/>
      <c r="C143" s="103"/>
      <c r="D143" s="104"/>
      <c r="E143" s="171"/>
      <c r="F143" s="87">
        <v>2014</v>
      </c>
      <c r="G143" s="63">
        <f t="shared" si="67"/>
        <v>6371</v>
      </c>
      <c r="H143" s="72">
        <f t="shared" si="67"/>
        <v>8726.5</v>
      </c>
      <c r="I143" s="72">
        <v>4460</v>
      </c>
      <c r="J143" s="72">
        <v>6108.5</v>
      </c>
      <c r="K143" s="72">
        <v>1911</v>
      </c>
      <c r="L143" s="72">
        <v>2618</v>
      </c>
      <c r="M143" s="72">
        <v>0</v>
      </c>
      <c r="N143" s="72">
        <v>0</v>
      </c>
      <c r="O143" s="66" t="s">
        <v>568</v>
      </c>
    </row>
    <row r="144" spans="1:15" ht="146.25" customHeight="1">
      <c r="A144" s="174"/>
      <c r="B144" s="120"/>
      <c r="C144" s="121"/>
      <c r="D144" s="122"/>
      <c r="E144" s="113"/>
      <c r="F144" s="87">
        <v>2015</v>
      </c>
      <c r="G144" s="63">
        <f t="shared" si="67"/>
        <v>0</v>
      </c>
      <c r="H144" s="72">
        <f t="shared" si="67"/>
        <v>637</v>
      </c>
      <c r="I144" s="72">
        <v>0</v>
      </c>
      <c r="J144" s="72">
        <v>0</v>
      </c>
      <c r="K144" s="72">
        <v>0</v>
      </c>
      <c r="L144" s="64">
        <v>637</v>
      </c>
      <c r="M144" s="64">
        <v>0</v>
      </c>
      <c r="N144" s="44">
        <v>0</v>
      </c>
      <c r="O144" s="66" t="s">
        <v>676</v>
      </c>
    </row>
    <row r="145" spans="1:15" ht="29.25" customHeight="1">
      <c r="A145" s="31"/>
      <c r="B145" s="129" t="s">
        <v>515</v>
      </c>
      <c r="C145" s="130"/>
      <c r="D145" s="131"/>
      <c r="E145" s="87"/>
      <c r="F145" s="87"/>
      <c r="G145" s="61"/>
      <c r="H145" s="61"/>
      <c r="I145" s="61"/>
      <c r="J145" s="61"/>
      <c r="K145" s="61"/>
      <c r="L145" s="61"/>
      <c r="M145" s="61"/>
      <c r="N145" s="61"/>
      <c r="O145" s="61"/>
    </row>
    <row r="146" spans="1:15" ht="133.5" customHeight="1">
      <c r="A146" s="31"/>
      <c r="B146" s="126" t="s">
        <v>521</v>
      </c>
      <c r="C146" s="127"/>
      <c r="D146" s="128"/>
      <c r="E146" s="87" t="s">
        <v>522</v>
      </c>
      <c r="F146" s="87">
        <v>2013</v>
      </c>
      <c r="G146" s="72">
        <f t="shared" ref="G146:N146" si="68">SUM(G148:G149)</f>
        <v>3470</v>
      </c>
      <c r="H146" s="72">
        <f t="shared" si="68"/>
        <v>3470</v>
      </c>
      <c r="I146" s="72">
        <f t="shared" si="68"/>
        <v>1092.9000000000001</v>
      </c>
      <c r="J146" s="72">
        <f t="shared" si="68"/>
        <v>1092.9000000000001</v>
      </c>
      <c r="K146" s="72">
        <f t="shared" si="68"/>
        <v>2377.1</v>
      </c>
      <c r="L146" s="72">
        <f t="shared" si="68"/>
        <v>2377.1</v>
      </c>
      <c r="M146" s="72">
        <f t="shared" si="68"/>
        <v>0</v>
      </c>
      <c r="N146" s="72">
        <f t="shared" si="68"/>
        <v>0</v>
      </c>
      <c r="O146" s="61"/>
    </row>
    <row r="147" spans="1:15" ht="28.5" customHeight="1">
      <c r="A147" s="31"/>
      <c r="B147" s="126" t="s">
        <v>531</v>
      </c>
      <c r="C147" s="127"/>
      <c r="D147" s="128"/>
      <c r="E147" s="87"/>
      <c r="F147" s="87"/>
      <c r="G147" s="63"/>
      <c r="H147" s="72"/>
      <c r="I147" s="72"/>
      <c r="J147" s="72"/>
      <c r="K147" s="72"/>
      <c r="L147" s="72"/>
      <c r="M147" s="72"/>
      <c r="N147" s="72"/>
      <c r="O147" s="61"/>
    </row>
    <row r="148" spans="1:15" ht="39.75" customHeight="1">
      <c r="A148" s="31"/>
      <c r="B148" s="126" t="s">
        <v>524</v>
      </c>
      <c r="C148" s="127"/>
      <c r="D148" s="128"/>
      <c r="E148" s="87"/>
      <c r="F148" s="87">
        <v>2013</v>
      </c>
      <c r="G148" s="63">
        <f>I148+K148+M148</f>
        <v>1543</v>
      </c>
      <c r="H148" s="72">
        <f>J148+L148+N148</f>
        <v>1543</v>
      </c>
      <c r="I148" s="72">
        <v>1092.9000000000001</v>
      </c>
      <c r="J148" s="72">
        <v>1092.9000000000001</v>
      </c>
      <c r="K148" s="72">
        <v>450.1</v>
      </c>
      <c r="L148" s="72">
        <v>450.1</v>
      </c>
      <c r="M148" s="72">
        <v>0</v>
      </c>
      <c r="N148" s="72">
        <v>0</v>
      </c>
      <c r="O148" s="56" t="s">
        <v>530</v>
      </c>
    </row>
    <row r="149" spans="1:15" ht="42" customHeight="1">
      <c r="A149" s="31"/>
      <c r="B149" s="126" t="s">
        <v>525</v>
      </c>
      <c r="C149" s="127"/>
      <c r="D149" s="128"/>
      <c r="E149" s="87"/>
      <c r="F149" s="87">
        <v>2013</v>
      </c>
      <c r="G149" s="63">
        <f t="shared" ref="G149:G155" si="69">I149+K149+M149</f>
        <v>1927</v>
      </c>
      <c r="H149" s="72">
        <f t="shared" ref="H149:H155" si="70">J149+L149+N149</f>
        <v>1927</v>
      </c>
      <c r="I149" s="72">
        <v>0</v>
      </c>
      <c r="J149" s="72">
        <v>0</v>
      </c>
      <c r="K149" s="72">
        <v>1927</v>
      </c>
      <c r="L149" s="72">
        <v>1927</v>
      </c>
      <c r="M149" s="72">
        <v>0</v>
      </c>
      <c r="N149" s="72">
        <v>0</v>
      </c>
      <c r="O149" s="56" t="s">
        <v>530</v>
      </c>
    </row>
    <row r="150" spans="1:15" ht="41.25" customHeight="1">
      <c r="A150" s="31"/>
      <c r="B150" s="126" t="s">
        <v>526</v>
      </c>
      <c r="C150" s="127"/>
      <c r="D150" s="128"/>
      <c r="E150" s="87"/>
      <c r="F150" s="87">
        <v>2013</v>
      </c>
      <c r="G150" s="63">
        <f t="shared" si="69"/>
        <v>4488</v>
      </c>
      <c r="H150" s="72">
        <f t="shared" si="70"/>
        <v>4488</v>
      </c>
      <c r="I150" s="72">
        <v>2762</v>
      </c>
      <c r="J150" s="72">
        <v>2762</v>
      </c>
      <c r="K150" s="72">
        <v>1726</v>
      </c>
      <c r="L150" s="72">
        <v>1726</v>
      </c>
      <c r="M150" s="72">
        <v>0</v>
      </c>
      <c r="N150" s="72">
        <v>0</v>
      </c>
      <c r="O150" s="56" t="s">
        <v>530</v>
      </c>
    </row>
    <row r="151" spans="1:15" ht="51.75" customHeight="1">
      <c r="A151" s="31"/>
      <c r="B151" s="126" t="s">
        <v>523</v>
      </c>
      <c r="C151" s="127"/>
      <c r="D151" s="128"/>
      <c r="E151" s="83"/>
      <c r="F151" s="87">
        <v>2013</v>
      </c>
      <c r="G151" s="63">
        <f t="shared" si="69"/>
        <v>1376</v>
      </c>
      <c r="H151" s="72">
        <f t="shared" si="70"/>
        <v>1376</v>
      </c>
      <c r="I151" s="72">
        <v>963</v>
      </c>
      <c r="J151" s="72">
        <v>963</v>
      </c>
      <c r="K151" s="72">
        <v>413</v>
      </c>
      <c r="L151" s="72">
        <v>413</v>
      </c>
      <c r="M151" s="72">
        <v>0</v>
      </c>
      <c r="N151" s="72">
        <v>0</v>
      </c>
      <c r="O151" s="56" t="s">
        <v>530</v>
      </c>
    </row>
    <row r="152" spans="1:15" ht="54" customHeight="1">
      <c r="A152" s="83"/>
      <c r="B152" s="126" t="s">
        <v>527</v>
      </c>
      <c r="C152" s="127"/>
      <c r="D152" s="128"/>
      <c r="E152" s="87" t="s">
        <v>1</v>
      </c>
      <c r="F152" s="87">
        <v>2014</v>
      </c>
      <c r="G152" s="63">
        <f t="shared" si="69"/>
        <v>3582</v>
      </c>
      <c r="H152" s="72">
        <f t="shared" si="70"/>
        <v>3582</v>
      </c>
      <c r="I152" s="72">
        <v>2507</v>
      </c>
      <c r="J152" s="72">
        <v>2507</v>
      </c>
      <c r="K152" s="72">
        <v>1075</v>
      </c>
      <c r="L152" s="72">
        <v>1075</v>
      </c>
      <c r="M152" s="72">
        <v>0</v>
      </c>
      <c r="N152" s="72">
        <v>0</v>
      </c>
      <c r="O152" s="56" t="s">
        <v>530</v>
      </c>
    </row>
    <row r="153" spans="1:15" ht="54" customHeight="1">
      <c r="A153" s="83"/>
      <c r="B153" s="126" t="s">
        <v>569</v>
      </c>
      <c r="C153" s="127"/>
      <c r="D153" s="128"/>
      <c r="E153" s="87"/>
      <c r="F153" s="87">
        <v>2015</v>
      </c>
      <c r="G153" s="63">
        <f t="shared" si="69"/>
        <v>791.2</v>
      </c>
      <c r="H153" s="72">
        <f t="shared" si="70"/>
        <v>0</v>
      </c>
      <c r="I153" s="72">
        <v>0</v>
      </c>
      <c r="J153" s="72">
        <v>0</v>
      </c>
      <c r="K153" s="72">
        <v>791.2</v>
      </c>
      <c r="L153" s="72">
        <v>0</v>
      </c>
      <c r="M153" s="72"/>
      <c r="N153" s="72"/>
      <c r="O153" s="56" t="s">
        <v>572</v>
      </c>
    </row>
    <row r="154" spans="1:15" ht="54" customHeight="1">
      <c r="A154" s="83"/>
      <c r="B154" s="126" t="s">
        <v>570</v>
      </c>
      <c r="C154" s="127"/>
      <c r="D154" s="128"/>
      <c r="E154" s="87"/>
      <c r="F154" s="87">
        <v>2015</v>
      </c>
      <c r="G154" s="63">
        <f t="shared" si="69"/>
        <v>637</v>
      </c>
      <c r="H154" s="72">
        <f t="shared" si="70"/>
        <v>637</v>
      </c>
      <c r="I154" s="72">
        <v>0</v>
      </c>
      <c r="J154" s="72">
        <v>0</v>
      </c>
      <c r="K154" s="72">
        <v>637</v>
      </c>
      <c r="L154" s="72">
        <v>637</v>
      </c>
      <c r="M154" s="72"/>
      <c r="N154" s="72"/>
      <c r="O154" s="56" t="s">
        <v>572</v>
      </c>
    </row>
    <row r="155" spans="1:15" ht="54" customHeight="1">
      <c r="A155" s="83"/>
      <c r="B155" s="126" t="s">
        <v>571</v>
      </c>
      <c r="C155" s="127"/>
      <c r="D155" s="128"/>
      <c r="E155" s="87"/>
      <c r="F155" s="87">
        <v>2015</v>
      </c>
      <c r="G155" s="63">
        <f t="shared" si="69"/>
        <v>839.7</v>
      </c>
      <c r="H155" s="72">
        <f t="shared" si="70"/>
        <v>0</v>
      </c>
      <c r="I155" s="72">
        <v>0</v>
      </c>
      <c r="J155" s="72">
        <v>0</v>
      </c>
      <c r="K155" s="72">
        <v>839.7</v>
      </c>
      <c r="L155" s="72">
        <v>0</v>
      </c>
      <c r="M155" s="72"/>
      <c r="N155" s="72"/>
      <c r="O155" s="56" t="s">
        <v>572</v>
      </c>
    </row>
    <row r="156" spans="1:15" ht="23.25" customHeight="1">
      <c r="A156" s="111" t="s">
        <v>243</v>
      </c>
      <c r="B156" s="99" t="s">
        <v>26</v>
      </c>
      <c r="C156" s="100"/>
      <c r="D156" s="101"/>
      <c r="E156" s="111" t="s">
        <v>244</v>
      </c>
      <c r="F156" s="87" t="s">
        <v>323</v>
      </c>
      <c r="G156" s="72">
        <f>SUM(G157:G159)</f>
        <v>1401</v>
      </c>
      <c r="H156" s="72">
        <f t="shared" ref="H156:N156" si="71">SUM(H157:H159)</f>
        <v>1401</v>
      </c>
      <c r="I156" s="72">
        <f t="shared" si="71"/>
        <v>0</v>
      </c>
      <c r="J156" s="72">
        <f t="shared" si="71"/>
        <v>0</v>
      </c>
      <c r="K156" s="72">
        <f t="shared" si="71"/>
        <v>1401</v>
      </c>
      <c r="L156" s="72">
        <f t="shared" si="71"/>
        <v>1401</v>
      </c>
      <c r="M156" s="72">
        <f t="shared" si="71"/>
        <v>0</v>
      </c>
      <c r="N156" s="72">
        <f t="shared" si="71"/>
        <v>0</v>
      </c>
      <c r="O156" s="72"/>
    </row>
    <row r="157" spans="1:15" ht="269.25" customHeight="1">
      <c r="A157" s="112"/>
      <c r="B157" s="102"/>
      <c r="C157" s="103"/>
      <c r="D157" s="104"/>
      <c r="E157" s="112"/>
      <c r="F157" s="87">
        <v>2013</v>
      </c>
      <c r="G157" s="63">
        <f t="shared" ref="G157:H159" si="72">I157+K157+M157</f>
        <v>1401</v>
      </c>
      <c r="H157" s="72">
        <f t="shared" si="72"/>
        <v>1401</v>
      </c>
      <c r="I157" s="63">
        <v>0</v>
      </c>
      <c r="J157" s="63">
        <v>0</v>
      </c>
      <c r="K157" s="63">
        <v>1401</v>
      </c>
      <c r="L157" s="63">
        <v>1401</v>
      </c>
      <c r="M157" s="63">
        <v>0</v>
      </c>
      <c r="N157" s="63">
        <v>0</v>
      </c>
      <c r="O157" s="56" t="s">
        <v>493</v>
      </c>
    </row>
    <row r="158" spans="1:15" ht="42.75" customHeight="1">
      <c r="A158" s="112"/>
      <c r="B158" s="102"/>
      <c r="C158" s="103"/>
      <c r="D158" s="104"/>
      <c r="E158" s="112"/>
      <c r="F158" s="87">
        <v>2014</v>
      </c>
      <c r="G158" s="63">
        <f t="shared" si="72"/>
        <v>0</v>
      </c>
      <c r="H158" s="72">
        <f t="shared" si="72"/>
        <v>0</v>
      </c>
      <c r="I158" s="87">
        <v>0</v>
      </c>
      <c r="J158" s="87">
        <v>0</v>
      </c>
      <c r="K158" s="87">
        <v>0</v>
      </c>
      <c r="L158" s="87">
        <v>0</v>
      </c>
      <c r="M158" s="87">
        <v>0</v>
      </c>
      <c r="N158" s="87">
        <v>0</v>
      </c>
      <c r="O158" s="77" t="s">
        <v>654</v>
      </c>
    </row>
    <row r="159" spans="1:15" ht="42.75" customHeight="1">
      <c r="A159" s="113"/>
      <c r="B159" s="120"/>
      <c r="C159" s="121"/>
      <c r="D159" s="122"/>
      <c r="E159" s="113"/>
      <c r="F159" s="76">
        <v>2015</v>
      </c>
      <c r="G159" s="63">
        <f t="shared" si="72"/>
        <v>0</v>
      </c>
      <c r="H159" s="72">
        <f t="shared" si="72"/>
        <v>0</v>
      </c>
      <c r="I159" s="87">
        <v>0</v>
      </c>
      <c r="J159" s="87">
        <v>0</v>
      </c>
      <c r="K159" s="87">
        <v>0</v>
      </c>
      <c r="L159" s="87">
        <v>0</v>
      </c>
      <c r="M159" s="87">
        <v>0</v>
      </c>
      <c r="N159" s="87">
        <v>0</v>
      </c>
      <c r="O159" s="77" t="s">
        <v>654</v>
      </c>
    </row>
    <row r="160" spans="1:15" ht="66" customHeight="1">
      <c r="A160" s="111" t="s">
        <v>245</v>
      </c>
      <c r="B160" s="99" t="s">
        <v>109</v>
      </c>
      <c r="C160" s="100"/>
      <c r="D160" s="101"/>
      <c r="E160" s="111" t="s">
        <v>217</v>
      </c>
      <c r="F160" s="76" t="s">
        <v>323</v>
      </c>
      <c r="G160" s="72">
        <f>SUM(G161:G163)</f>
        <v>63000</v>
      </c>
      <c r="H160" s="72">
        <f t="shared" ref="H160:N160" si="73">SUM(H161:H163)</f>
        <v>0</v>
      </c>
      <c r="I160" s="72">
        <f t="shared" si="73"/>
        <v>0</v>
      </c>
      <c r="J160" s="72">
        <f t="shared" si="73"/>
        <v>0</v>
      </c>
      <c r="K160" s="72">
        <f t="shared" si="73"/>
        <v>63000</v>
      </c>
      <c r="L160" s="72">
        <f t="shared" si="73"/>
        <v>0</v>
      </c>
      <c r="M160" s="72">
        <f t="shared" si="73"/>
        <v>0</v>
      </c>
      <c r="N160" s="72">
        <f t="shared" si="73"/>
        <v>0</v>
      </c>
      <c r="O160" s="43"/>
    </row>
    <row r="161" spans="1:15" ht="59.25" customHeight="1">
      <c r="A161" s="112"/>
      <c r="B161" s="102"/>
      <c r="C161" s="103"/>
      <c r="D161" s="104"/>
      <c r="E161" s="112"/>
      <c r="F161" s="87">
        <v>2013</v>
      </c>
      <c r="G161" s="63">
        <f t="shared" ref="G161:H163" si="74">I161+K161+M161</f>
        <v>0</v>
      </c>
      <c r="H161" s="72">
        <f t="shared" si="74"/>
        <v>0</v>
      </c>
      <c r="I161" s="72">
        <v>0</v>
      </c>
      <c r="J161" s="72">
        <v>0</v>
      </c>
      <c r="K161" s="72">
        <v>0</v>
      </c>
      <c r="L161" s="72">
        <v>0</v>
      </c>
      <c r="M161" s="72">
        <v>0</v>
      </c>
      <c r="N161" s="72">
        <v>0</v>
      </c>
      <c r="O161" s="72"/>
    </row>
    <row r="162" spans="1:15" ht="118.5" customHeight="1">
      <c r="A162" s="112"/>
      <c r="B162" s="102"/>
      <c r="C162" s="103"/>
      <c r="D162" s="104"/>
      <c r="E162" s="112"/>
      <c r="F162" s="78">
        <v>2014</v>
      </c>
      <c r="G162" s="63">
        <f t="shared" si="74"/>
        <v>18000</v>
      </c>
      <c r="H162" s="63">
        <f t="shared" si="74"/>
        <v>0</v>
      </c>
      <c r="I162" s="44">
        <v>0</v>
      </c>
      <c r="J162" s="44">
        <v>0</v>
      </c>
      <c r="K162" s="44">
        <v>18000</v>
      </c>
      <c r="L162" s="44">
        <v>0</v>
      </c>
      <c r="M162" s="44">
        <v>0</v>
      </c>
      <c r="N162" s="73">
        <v>0</v>
      </c>
      <c r="O162" s="66" t="s">
        <v>579</v>
      </c>
    </row>
    <row r="163" spans="1:15" ht="106.5" customHeight="1">
      <c r="A163" s="174"/>
      <c r="B163" s="136"/>
      <c r="C163" s="137"/>
      <c r="D163" s="138"/>
      <c r="E163" s="174"/>
      <c r="F163" s="87">
        <v>2015</v>
      </c>
      <c r="G163" s="72">
        <f t="shared" si="74"/>
        <v>45000</v>
      </c>
      <c r="H163" s="72">
        <f t="shared" si="74"/>
        <v>0</v>
      </c>
      <c r="I163" s="72">
        <v>0</v>
      </c>
      <c r="J163" s="72">
        <v>0</v>
      </c>
      <c r="K163" s="72">
        <v>45000</v>
      </c>
      <c r="L163" s="72">
        <v>0</v>
      </c>
      <c r="M163" s="72">
        <v>0</v>
      </c>
      <c r="N163" s="72">
        <v>0</v>
      </c>
      <c r="O163" s="66" t="s">
        <v>579</v>
      </c>
    </row>
    <row r="164" spans="1:15" ht="30" customHeight="1">
      <c r="A164" s="87"/>
      <c r="B164" s="129" t="s">
        <v>515</v>
      </c>
      <c r="C164" s="130"/>
      <c r="D164" s="131"/>
      <c r="E164" s="87"/>
      <c r="F164" s="79"/>
      <c r="G164" s="63"/>
      <c r="H164" s="72"/>
      <c r="I164" s="64"/>
      <c r="J164" s="64"/>
      <c r="K164" s="64"/>
      <c r="L164" s="64"/>
      <c r="M164" s="72"/>
      <c r="N164" s="72"/>
      <c r="O164" s="66"/>
    </row>
    <row r="165" spans="1:15" ht="167.25" customHeight="1">
      <c r="A165" s="87"/>
      <c r="B165" s="133" t="s">
        <v>528</v>
      </c>
      <c r="C165" s="140"/>
      <c r="D165" s="141"/>
      <c r="E165" s="87" t="s">
        <v>529</v>
      </c>
      <c r="F165" s="79">
        <v>2014</v>
      </c>
      <c r="G165" s="63">
        <f>I165+K165+M165</f>
        <v>2000</v>
      </c>
      <c r="H165" s="72">
        <f>J165+L165+N165</f>
        <v>0</v>
      </c>
      <c r="I165" s="64">
        <v>0</v>
      </c>
      <c r="J165" s="64">
        <v>0</v>
      </c>
      <c r="K165" s="64">
        <v>2000</v>
      </c>
      <c r="L165" s="64">
        <v>0</v>
      </c>
      <c r="M165" s="64">
        <v>0</v>
      </c>
      <c r="N165" s="73">
        <v>0</v>
      </c>
      <c r="O165" s="67" t="s">
        <v>597</v>
      </c>
    </row>
    <row r="166" spans="1:15" ht="158.25" customHeight="1">
      <c r="A166" s="87"/>
      <c r="B166" s="133" t="s">
        <v>595</v>
      </c>
      <c r="C166" s="134"/>
      <c r="D166" s="135"/>
      <c r="E166" s="87" t="s">
        <v>596</v>
      </c>
      <c r="F166" s="79">
        <v>2015</v>
      </c>
      <c r="G166" s="63">
        <f>I166+K166+M166</f>
        <v>0</v>
      </c>
      <c r="H166" s="72">
        <f>J166+L166+N166</f>
        <v>0</v>
      </c>
      <c r="I166" s="64">
        <v>0</v>
      </c>
      <c r="J166" s="64">
        <v>0</v>
      </c>
      <c r="K166" s="64">
        <v>0</v>
      </c>
      <c r="L166" s="64">
        <v>0</v>
      </c>
      <c r="M166" s="64">
        <v>0</v>
      </c>
      <c r="N166" s="73">
        <v>0</v>
      </c>
      <c r="O166" s="67" t="s">
        <v>597</v>
      </c>
    </row>
    <row r="167" spans="1:15" ht="24.75" customHeight="1">
      <c r="A167" s="123" t="s">
        <v>246</v>
      </c>
      <c r="B167" s="114" t="s">
        <v>110</v>
      </c>
      <c r="C167" s="115"/>
      <c r="D167" s="116"/>
      <c r="E167" s="123" t="s">
        <v>247</v>
      </c>
      <c r="F167" s="83" t="s">
        <v>323</v>
      </c>
      <c r="G167" s="61">
        <f>SUM(G168:G170)</f>
        <v>3850</v>
      </c>
      <c r="H167" s="61">
        <f t="shared" ref="H167:N167" si="75">SUM(H168:H170)</f>
        <v>0</v>
      </c>
      <c r="I167" s="61">
        <f t="shared" si="75"/>
        <v>0</v>
      </c>
      <c r="J167" s="61">
        <f t="shared" si="75"/>
        <v>0</v>
      </c>
      <c r="K167" s="61">
        <f t="shared" si="75"/>
        <v>3850</v>
      </c>
      <c r="L167" s="61">
        <f t="shared" si="75"/>
        <v>0</v>
      </c>
      <c r="M167" s="61">
        <f t="shared" si="75"/>
        <v>0</v>
      </c>
      <c r="N167" s="61">
        <f t="shared" si="75"/>
        <v>0</v>
      </c>
      <c r="O167" s="61"/>
    </row>
    <row r="168" spans="1:15" ht="31.5" customHeight="1">
      <c r="A168" s="166"/>
      <c r="B168" s="167"/>
      <c r="C168" s="168"/>
      <c r="D168" s="169"/>
      <c r="E168" s="166"/>
      <c r="F168" s="83">
        <v>2013</v>
      </c>
      <c r="G168" s="61">
        <f t="shared" ref="G168:N168" si="76">G172</f>
        <v>0</v>
      </c>
      <c r="H168" s="61">
        <f t="shared" si="76"/>
        <v>0</v>
      </c>
      <c r="I168" s="61">
        <f t="shared" si="76"/>
        <v>0</v>
      </c>
      <c r="J168" s="61">
        <f t="shared" si="76"/>
        <v>0</v>
      </c>
      <c r="K168" s="61">
        <f t="shared" si="76"/>
        <v>0</v>
      </c>
      <c r="L168" s="61">
        <f t="shared" si="76"/>
        <v>0</v>
      </c>
      <c r="M168" s="61">
        <f t="shared" si="76"/>
        <v>0</v>
      </c>
      <c r="N168" s="61">
        <f t="shared" si="76"/>
        <v>0</v>
      </c>
      <c r="O168" s="61"/>
    </row>
    <row r="169" spans="1:15" ht="48.75" customHeight="1">
      <c r="A169" s="166"/>
      <c r="B169" s="167"/>
      <c r="C169" s="168"/>
      <c r="D169" s="169"/>
      <c r="E169" s="166"/>
      <c r="F169" s="80">
        <v>2014</v>
      </c>
      <c r="G169" s="61">
        <f t="shared" ref="G169:N169" si="77">G173</f>
        <v>3150</v>
      </c>
      <c r="H169" s="61">
        <f t="shared" si="77"/>
        <v>0</v>
      </c>
      <c r="I169" s="61">
        <f t="shared" si="77"/>
        <v>0</v>
      </c>
      <c r="J169" s="61">
        <f t="shared" si="77"/>
        <v>0</v>
      </c>
      <c r="K169" s="61">
        <f t="shared" si="77"/>
        <v>3150</v>
      </c>
      <c r="L169" s="61">
        <f t="shared" si="77"/>
        <v>0</v>
      </c>
      <c r="M169" s="61">
        <f t="shared" si="77"/>
        <v>0</v>
      </c>
      <c r="N169" s="61">
        <f t="shared" si="77"/>
        <v>0</v>
      </c>
      <c r="O169" s="58"/>
    </row>
    <row r="170" spans="1:15" ht="48.75" customHeight="1">
      <c r="A170" s="113"/>
      <c r="B170" s="120"/>
      <c r="C170" s="121"/>
      <c r="D170" s="122"/>
      <c r="E170" s="113"/>
      <c r="F170" s="80">
        <v>2015</v>
      </c>
      <c r="G170" s="61">
        <f t="shared" ref="G170:N170" si="78">G174</f>
        <v>700</v>
      </c>
      <c r="H170" s="61">
        <f t="shared" si="78"/>
        <v>0</v>
      </c>
      <c r="I170" s="61">
        <f t="shared" si="78"/>
        <v>0</v>
      </c>
      <c r="J170" s="61">
        <f t="shared" si="78"/>
        <v>0</v>
      </c>
      <c r="K170" s="61">
        <f t="shared" si="78"/>
        <v>700</v>
      </c>
      <c r="L170" s="61">
        <f t="shared" si="78"/>
        <v>0</v>
      </c>
      <c r="M170" s="61">
        <f t="shared" si="78"/>
        <v>0</v>
      </c>
      <c r="N170" s="61">
        <f t="shared" si="78"/>
        <v>0</v>
      </c>
      <c r="O170" s="58"/>
    </row>
    <row r="171" spans="1:15" ht="24.75" customHeight="1">
      <c r="A171" s="226" t="s">
        <v>112</v>
      </c>
      <c r="B171" s="99" t="s">
        <v>111</v>
      </c>
      <c r="C171" s="100"/>
      <c r="D171" s="101"/>
      <c r="E171" s="111" t="s">
        <v>247</v>
      </c>
      <c r="F171" s="87" t="s">
        <v>323</v>
      </c>
      <c r="G171" s="61">
        <f t="shared" ref="G171:N171" si="79">SUM(G172:G173)</f>
        <v>3150</v>
      </c>
      <c r="H171" s="61">
        <f t="shared" si="79"/>
        <v>0</v>
      </c>
      <c r="I171" s="61">
        <f t="shared" si="79"/>
        <v>0</v>
      </c>
      <c r="J171" s="61">
        <f t="shared" si="79"/>
        <v>0</v>
      </c>
      <c r="K171" s="61">
        <f t="shared" si="79"/>
        <v>3150</v>
      </c>
      <c r="L171" s="61">
        <f t="shared" si="79"/>
        <v>0</v>
      </c>
      <c r="M171" s="61">
        <f t="shared" si="79"/>
        <v>0</v>
      </c>
      <c r="N171" s="61">
        <f t="shared" si="79"/>
        <v>0</v>
      </c>
      <c r="O171" s="72"/>
    </row>
    <row r="172" spans="1:15" ht="24.75" customHeight="1">
      <c r="A172" s="227"/>
      <c r="B172" s="102"/>
      <c r="C172" s="103"/>
      <c r="D172" s="104"/>
      <c r="E172" s="112"/>
      <c r="F172" s="87">
        <v>2013</v>
      </c>
      <c r="G172" s="63">
        <f t="shared" ref="G172:H176" si="80">I172+K172+M172</f>
        <v>0</v>
      </c>
      <c r="H172" s="72">
        <f t="shared" si="80"/>
        <v>0</v>
      </c>
      <c r="I172" s="72">
        <v>0</v>
      </c>
      <c r="J172" s="72">
        <v>0</v>
      </c>
      <c r="K172" s="72">
        <v>0</v>
      </c>
      <c r="L172" s="72">
        <v>0</v>
      </c>
      <c r="M172" s="72">
        <v>0</v>
      </c>
      <c r="N172" s="72">
        <v>0</v>
      </c>
      <c r="O172" s="72"/>
    </row>
    <row r="173" spans="1:15" ht="110.25" customHeight="1">
      <c r="A173" s="227"/>
      <c r="B173" s="102"/>
      <c r="C173" s="103"/>
      <c r="D173" s="104"/>
      <c r="E173" s="112"/>
      <c r="F173" s="76">
        <v>2014</v>
      </c>
      <c r="G173" s="63">
        <f t="shared" si="80"/>
        <v>3150</v>
      </c>
      <c r="H173" s="63">
        <f t="shared" si="80"/>
        <v>0</v>
      </c>
      <c r="I173" s="63">
        <v>0</v>
      </c>
      <c r="J173" s="63"/>
      <c r="K173" s="63">
        <v>3150</v>
      </c>
      <c r="L173" s="63">
        <v>0</v>
      </c>
      <c r="M173" s="63">
        <v>0</v>
      </c>
      <c r="N173" s="63">
        <v>0</v>
      </c>
      <c r="O173" s="67" t="s">
        <v>494</v>
      </c>
    </row>
    <row r="174" spans="1:15" ht="104.25" customHeight="1">
      <c r="A174" s="113"/>
      <c r="B174" s="120"/>
      <c r="C174" s="121"/>
      <c r="D174" s="122"/>
      <c r="E174" s="113"/>
      <c r="F174" s="87">
        <v>2015</v>
      </c>
      <c r="G174" s="72">
        <f t="shared" si="80"/>
        <v>700</v>
      </c>
      <c r="H174" s="72">
        <f t="shared" si="80"/>
        <v>0</v>
      </c>
      <c r="I174" s="72">
        <v>0</v>
      </c>
      <c r="J174" s="72">
        <v>0</v>
      </c>
      <c r="K174" s="72">
        <v>700</v>
      </c>
      <c r="L174" s="72">
        <v>0</v>
      </c>
      <c r="M174" s="72">
        <v>0</v>
      </c>
      <c r="N174" s="72">
        <v>0</v>
      </c>
      <c r="O174" s="66" t="s">
        <v>494</v>
      </c>
    </row>
    <row r="175" spans="1:15" ht="31.5" customHeight="1">
      <c r="A175" s="82"/>
      <c r="B175" s="129" t="s">
        <v>515</v>
      </c>
      <c r="C175" s="130"/>
      <c r="D175" s="131"/>
      <c r="E175" s="92"/>
      <c r="F175" s="87"/>
      <c r="G175" s="72"/>
      <c r="H175" s="72"/>
      <c r="I175" s="72"/>
      <c r="J175" s="72"/>
      <c r="K175" s="72"/>
      <c r="L175" s="72"/>
      <c r="M175" s="72"/>
      <c r="N175" s="72"/>
      <c r="O175" s="66"/>
    </row>
    <row r="176" spans="1:15" ht="102" customHeight="1">
      <c r="A176" s="82"/>
      <c r="B176" s="99" t="s">
        <v>598</v>
      </c>
      <c r="C176" s="100"/>
      <c r="D176" s="101"/>
      <c r="E176" s="87" t="s">
        <v>247</v>
      </c>
      <c r="F176" s="87" t="s">
        <v>599</v>
      </c>
      <c r="G176" s="72">
        <f t="shared" si="80"/>
        <v>0</v>
      </c>
      <c r="H176" s="72">
        <f t="shared" si="80"/>
        <v>0</v>
      </c>
      <c r="I176" s="72">
        <v>0</v>
      </c>
      <c r="J176" s="72">
        <v>0</v>
      </c>
      <c r="K176" s="72">
        <v>0</v>
      </c>
      <c r="L176" s="72">
        <v>0</v>
      </c>
      <c r="M176" s="72">
        <v>0</v>
      </c>
      <c r="N176" s="72">
        <v>0</v>
      </c>
      <c r="O176" s="66" t="s">
        <v>494</v>
      </c>
    </row>
    <row r="177" spans="1:15" ht="23.25" customHeight="1">
      <c r="A177" s="123" t="s">
        <v>248</v>
      </c>
      <c r="B177" s="114" t="s">
        <v>249</v>
      </c>
      <c r="C177" s="115"/>
      <c r="D177" s="116"/>
      <c r="E177" s="123" t="s">
        <v>217</v>
      </c>
      <c r="F177" s="83" t="s">
        <v>323</v>
      </c>
      <c r="G177" s="61">
        <f>SUM(G178:G180)</f>
        <v>43122</v>
      </c>
      <c r="H177" s="61">
        <f t="shared" ref="H177:N177" si="81">SUM(H178:H180)</f>
        <v>36511</v>
      </c>
      <c r="I177" s="61">
        <f t="shared" si="81"/>
        <v>5322</v>
      </c>
      <c r="J177" s="61">
        <f t="shared" si="81"/>
        <v>18211</v>
      </c>
      <c r="K177" s="61">
        <f t="shared" si="81"/>
        <v>37800</v>
      </c>
      <c r="L177" s="61">
        <f t="shared" si="81"/>
        <v>18300</v>
      </c>
      <c r="M177" s="61">
        <f t="shared" si="81"/>
        <v>0</v>
      </c>
      <c r="N177" s="61">
        <f t="shared" si="81"/>
        <v>0</v>
      </c>
      <c r="O177" s="61"/>
    </row>
    <row r="178" spans="1:15" ht="23.25" customHeight="1">
      <c r="A178" s="166"/>
      <c r="B178" s="167"/>
      <c r="C178" s="168"/>
      <c r="D178" s="169"/>
      <c r="E178" s="166"/>
      <c r="F178" s="83">
        <v>2013</v>
      </c>
      <c r="G178" s="61">
        <f>G182+G186+G190</f>
        <v>20622</v>
      </c>
      <c r="H178" s="61">
        <f t="shared" ref="H178:N178" si="82">H182+H186+H190</f>
        <v>13311</v>
      </c>
      <c r="I178" s="61">
        <f t="shared" si="82"/>
        <v>5322</v>
      </c>
      <c r="J178" s="61">
        <f t="shared" si="82"/>
        <v>3111</v>
      </c>
      <c r="K178" s="61">
        <f t="shared" si="82"/>
        <v>15300</v>
      </c>
      <c r="L178" s="61">
        <f t="shared" si="82"/>
        <v>10200</v>
      </c>
      <c r="M178" s="61">
        <f t="shared" si="82"/>
        <v>0</v>
      </c>
      <c r="N178" s="61">
        <f t="shared" si="82"/>
        <v>0</v>
      </c>
      <c r="O178" s="61"/>
    </row>
    <row r="179" spans="1:15" ht="32.25" customHeight="1">
      <c r="A179" s="166"/>
      <c r="B179" s="167"/>
      <c r="C179" s="168"/>
      <c r="D179" s="169"/>
      <c r="E179" s="166"/>
      <c r="F179" s="83">
        <v>2014</v>
      </c>
      <c r="G179" s="61">
        <f>G183+G187+G191</f>
        <v>15000</v>
      </c>
      <c r="H179" s="61">
        <f t="shared" ref="H179:N179" si="83">H183+H187+H191</f>
        <v>19500</v>
      </c>
      <c r="I179" s="61">
        <f t="shared" si="83"/>
        <v>0</v>
      </c>
      <c r="J179" s="61">
        <f t="shared" si="83"/>
        <v>11500</v>
      </c>
      <c r="K179" s="61">
        <f t="shared" si="83"/>
        <v>15000</v>
      </c>
      <c r="L179" s="61">
        <f t="shared" si="83"/>
        <v>8000</v>
      </c>
      <c r="M179" s="61">
        <f t="shared" si="83"/>
        <v>0</v>
      </c>
      <c r="N179" s="61">
        <f t="shared" si="83"/>
        <v>0</v>
      </c>
      <c r="O179" s="61"/>
    </row>
    <row r="180" spans="1:15" ht="32.25" customHeight="1">
      <c r="A180" s="113"/>
      <c r="B180" s="120"/>
      <c r="C180" s="121"/>
      <c r="D180" s="122"/>
      <c r="E180" s="113"/>
      <c r="F180" s="83">
        <v>2015</v>
      </c>
      <c r="G180" s="61">
        <f>G184+G188+G192</f>
        <v>7500</v>
      </c>
      <c r="H180" s="61">
        <f t="shared" ref="H180:N180" si="84">H184+H188+H192</f>
        <v>3700</v>
      </c>
      <c r="I180" s="61">
        <f t="shared" si="84"/>
        <v>0</v>
      </c>
      <c r="J180" s="61">
        <f t="shared" si="84"/>
        <v>3600</v>
      </c>
      <c r="K180" s="61">
        <f t="shared" si="84"/>
        <v>7500</v>
      </c>
      <c r="L180" s="61">
        <f t="shared" si="84"/>
        <v>100</v>
      </c>
      <c r="M180" s="61">
        <f t="shared" si="84"/>
        <v>0</v>
      </c>
      <c r="N180" s="61">
        <f t="shared" si="84"/>
        <v>0</v>
      </c>
      <c r="O180" s="61"/>
    </row>
    <row r="181" spans="1:15" ht="23.25" customHeight="1">
      <c r="A181" s="226" t="s">
        <v>113</v>
      </c>
      <c r="B181" s="99" t="s">
        <v>117</v>
      </c>
      <c r="C181" s="100"/>
      <c r="D181" s="101"/>
      <c r="E181" s="111" t="s">
        <v>217</v>
      </c>
      <c r="F181" s="87" t="s">
        <v>323</v>
      </c>
      <c r="G181" s="72">
        <f>SUM(G182:G184)</f>
        <v>14811</v>
      </c>
      <c r="H181" s="72">
        <f t="shared" ref="H181:N181" si="85">SUM(H182:H184)</f>
        <v>16411</v>
      </c>
      <c r="I181" s="72">
        <f t="shared" si="85"/>
        <v>2211</v>
      </c>
      <c r="J181" s="72">
        <f t="shared" si="85"/>
        <v>6211</v>
      </c>
      <c r="K181" s="72">
        <f t="shared" si="85"/>
        <v>12600</v>
      </c>
      <c r="L181" s="72">
        <f t="shared" si="85"/>
        <v>10200</v>
      </c>
      <c r="M181" s="72">
        <f t="shared" si="85"/>
        <v>0</v>
      </c>
      <c r="N181" s="72">
        <f t="shared" si="85"/>
        <v>0</v>
      </c>
      <c r="O181" s="72"/>
    </row>
    <row r="182" spans="1:15" ht="346.5" customHeight="1">
      <c r="A182" s="227"/>
      <c r="B182" s="102"/>
      <c r="C182" s="103"/>
      <c r="D182" s="104"/>
      <c r="E182" s="112"/>
      <c r="F182" s="87">
        <v>2013</v>
      </c>
      <c r="G182" s="63">
        <f t="shared" ref="G182:H184" si="86">I182+K182+M182</f>
        <v>7311</v>
      </c>
      <c r="H182" s="72">
        <f t="shared" si="86"/>
        <v>7311</v>
      </c>
      <c r="I182" s="72">
        <v>2211</v>
      </c>
      <c r="J182" s="72">
        <v>2211</v>
      </c>
      <c r="K182" s="72">
        <v>5100</v>
      </c>
      <c r="L182" s="72">
        <v>5100</v>
      </c>
      <c r="M182" s="72">
        <v>0</v>
      </c>
      <c r="N182" s="72">
        <v>0</v>
      </c>
      <c r="O182" s="56" t="s">
        <v>495</v>
      </c>
    </row>
    <row r="183" spans="1:15" ht="83.25" customHeight="1">
      <c r="A183" s="227"/>
      <c r="B183" s="102"/>
      <c r="C183" s="103"/>
      <c r="D183" s="104"/>
      <c r="E183" s="112"/>
      <c r="F183" s="79">
        <v>2014</v>
      </c>
      <c r="G183" s="63">
        <f t="shared" si="86"/>
        <v>5000</v>
      </c>
      <c r="H183" s="72">
        <f t="shared" si="86"/>
        <v>8000</v>
      </c>
      <c r="I183" s="72">
        <v>0</v>
      </c>
      <c r="J183" s="72">
        <v>3000</v>
      </c>
      <c r="K183" s="72">
        <v>5000</v>
      </c>
      <c r="L183" s="72">
        <v>5000</v>
      </c>
      <c r="M183" s="72">
        <v>0</v>
      </c>
      <c r="N183" s="72"/>
      <c r="O183" s="66" t="s">
        <v>496</v>
      </c>
    </row>
    <row r="184" spans="1:15" ht="138" customHeight="1">
      <c r="A184" s="113"/>
      <c r="B184" s="120"/>
      <c r="C184" s="121"/>
      <c r="D184" s="122"/>
      <c r="E184" s="113"/>
      <c r="F184" s="79">
        <v>2015</v>
      </c>
      <c r="G184" s="63">
        <f t="shared" si="86"/>
        <v>2500</v>
      </c>
      <c r="H184" s="72">
        <f t="shared" si="86"/>
        <v>1100</v>
      </c>
      <c r="I184" s="72">
        <v>0</v>
      </c>
      <c r="J184" s="72">
        <v>1000</v>
      </c>
      <c r="K184" s="72">
        <v>2500</v>
      </c>
      <c r="L184" s="72">
        <v>100</v>
      </c>
      <c r="M184" s="64"/>
      <c r="N184" s="44"/>
      <c r="O184" s="66" t="s">
        <v>573</v>
      </c>
    </row>
    <row r="185" spans="1:15" ht="23.25" customHeight="1">
      <c r="A185" s="232" t="s">
        <v>114</v>
      </c>
      <c r="B185" s="99" t="s">
        <v>118</v>
      </c>
      <c r="C185" s="100"/>
      <c r="D185" s="101"/>
      <c r="E185" s="111" t="s">
        <v>217</v>
      </c>
      <c r="F185" s="87" t="s">
        <v>323</v>
      </c>
      <c r="G185" s="72">
        <f>SUM(G186:G188)</f>
        <v>13500</v>
      </c>
      <c r="H185" s="72">
        <f t="shared" ref="H185:N185" si="87">SUM(H186:H188)</f>
        <v>19650</v>
      </c>
      <c r="I185" s="72">
        <f t="shared" si="87"/>
        <v>900</v>
      </c>
      <c r="J185" s="72">
        <f t="shared" si="87"/>
        <v>11550</v>
      </c>
      <c r="K185" s="72">
        <f t="shared" si="87"/>
        <v>12600</v>
      </c>
      <c r="L185" s="72">
        <f t="shared" si="87"/>
        <v>8100</v>
      </c>
      <c r="M185" s="72">
        <f t="shared" si="87"/>
        <v>0</v>
      </c>
      <c r="N185" s="72">
        <f t="shared" si="87"/>
        <v>0</v>
      </c>
      <c r="O185" s="72"/>
    </row>
    <row r="186" spans="1:15" ht="330" customHeight="1">
      <c r="A186" s="233"/>
      <c r="B186" s="102"/>
      <c r="C186" s="103"/>
      <c r="D186" s="104"/>
      <c r="E186" s="112"/>
      <c r="F186" s="87">
        <v>2013</v>
      </c>
      <c r="G186" s="63">
        <f t="shared" ref="G186:H188" si="88">I186+K186+M186</f>
        <v>6000</v>
      </c>
      <c r="H186" s="63">
        <f t="shared" si="88"/>
        <v>6000</v>
      </c>
      <c r="I186" s="63">
        <v>900</v>
      </c>
      <c r="J186" s="63">
        <v>900</v>
      </c>
      <c r="K186" s="63">
        <v>5100</v>
      </c>
      <c r="L186" s="63">
        <v>5100</v>
      </c>
      <c r="M186" s="63">
        <v>0</v>
      </c>
      <c r="N186" s="63">
        <v>0</v>
      </c>
      <c r="O186" s="56" t="s">
        <v>341</v>
      </c>
    </row>
    <row r="187" spans="1:15" ht="163.5" customHeight="1">
      <c r="A187" s="233"/>
      <c r="B187" s="102"/>
      <c r="C187" s="103"/>
      <c r="D187" s="104"/>
      <c r="E187" s="112"/>
      <c r="F187" s="87">
        <v>2014</v>
      </c>
      <c r="G187" s="63">
        <f t="shared" si="88"/>
        <v>5000</v>
      </c>
      <c r="H187" s="72">
        <f t="shared" si="88"/>
        <v>11050</v>
      </c>
      <c r="I187" s="72">
        <v>0</v>
      </c>
      <c r="J187" s="72">
        <v>8050</v>
      </c>
      <c r="K187" s="72">
        <v>5000</v>
      </c>
      <c r="L187" s="72">
        <v>3000</v>
      </c>
      <c r="M187" s="72">
        <v>0</v>
      </c>
      <c r="N187" s="72">
        <v>0</v>
      </c>
      <c r="O187" s="66" t="s">
        <v>497</v>
      </c>
    </row>
    <row r="188" spans="1:15" ht="116.25" customHeight="1">
      <c r="A188" s="113"/>
      <c r="B188" s="120"/>
      <c r="C188" s="121"/>
      <c r="D188" s="122"/>
      <c r="E188" s="113"/>
      <c r="F188" s="87">
        <v>2015</v>
      </c>
      <c r="G188" s="63">
        <f t="shared" si="88"/>
        <v>2500</v>
      </c>
      <c r="H188" s="72">
        <f t="shared" si="88"/>
        <v>2600</v>
      </c>
      <c r="I188" s="72">
        <v>0</v>
      </c>
      <c r="J188" s="72">
        <v>2600</v>
      </c>
      <c r="K188" s="72">
        <v>2500</v>
      </c>
      <c r="L188" s="72">
        <v>0</v>
      </c>
      <c r="M188" s="72"/>
      <c r="N188" s="72"/>
      <c r="O188" s="45" t="s">
        <v>574</v>
      </c>
    </row>
    <row r="189" spans="1:15" ht="23.25" customHeight="1">
      <c r="A189" s="226" t="s">
        <v>115</v>
      </c>
      <c r="B189" s="99" t="s">
        <v>116</v>
      </c>
      <c r="C189" s="100"/>
      <c r="D189" s="101"/>
      <c r="E189" s="111" t="s">
        <v>217</v>
      </c>
      <c r="F189" s="87" t="s">
        <v>323</v>
      </c>
      <c r="G189" s="72">
        <f>SUM(G190:G192)</f>
        <v>14811</v>
      </c>
      <c r="H189" s="72">
        <f t="shared" ref="H189:N189" si="89">SUM(H190:H192)</f>
        <v>450</v>
      </c>
      <c r="I189" s="72">
        <f t="shared" si="89"/>
        <v>2211</v>
      </c>
      <c r="J189" s="72">
        <f t="shared" si="89"/>
        <v>450</v>
      </c>
      <c r="K189" s="72">
        <f t="shared" si="89"/>
        <v>12600</v>
      </c>
      <c r="L189" s="72">
        <f t="shared" si="89"/>
        <v>0</v>
      </c>
      <c r="M189" s="72">
        <f t="shared" si="89"/>
        <v>0</v>
      </c>
      <c r="N189" s="72">
        <f t="shared" si="89"/>
        <v>0</v>
      </c>
      <c r="O189" s="63"/>
    </row>
    <row r="190" spans="1:15" ht="87.75" customHeight="1">
      <c r="A190" s="227"/>
      <c r="B190" s="102"/>
      <c r="C190" s="103"/>
      <c r="D190" s="104"/>
      <c r="E190" s="112"/>
      <c r="F190" s="87">
        <v>2013</v>
      </c>
      <c r="G190" s="63">
        <f t="shared" ref="G190:H192" si="90">I190+K190+M190</f>
        <v>7311</v>
      </c>
      <c r="H190" s="72">
        <f t="shared" si="90"/>
        <v>0</v>
      </c>
      <c r="I190" s="72">
        <v>2211</v>
      </c>
      <c r="J190" s="72">
        <v>0</v>
      </c>
      <c r="K190" s="72">
        <v>5100</v>
      </c>
      <c r="L190" s="72">
        <v>0</v>
      </c>
      <c r="M190" s="72">
        <v>0</v>
      </c>
      <c r="N190" s="72">
        <v>0</v>
      </c>
      <c r="O190" s="56" t="s">
        <v>498</v>
      </c>
    </row>
    <row r="191" spans="1:15" ht="147" customHeight="1">
      <c r="A191" s="227"/>
      <c r="B191" s="102"/>
      <c r="C191" s="103"/>
      <c r="D191" s="104"/>
      <c r="E191" s="112"/>
      <c r="F191" s="87">
        <v>2014</v>
      </c>
      <c r="G191" s="63">
        <f t="shared" si="90"/>
        <v>5000</v>
      </c>
      <c r="H191" s="72">
        <f t="shared" si="90"/>
        <v>450</v>
      </c>
      <c r="I191" s="72">
        <v>0</v>
      </c>
      <c r="J191" s="72">
        <v>450</v>
      </c>
      <c r="K191" s="72">
        <v>5000</v>
      </c>
      <c r="L191" s="72">
        <v>0</v>
      </c>
      <c r="M191" s="72">
        <v>0</v>
      </c>
      <c r="N191" s="72">
        <v>0</v>
      </c>
      <c r="O191" s="66" t="s">
        <v>499</v>
      </c>
    </row>
    <row r="192" spans="1:15" ht="87" customHeight="1">
      <c r="A192" s="113"/>
      <c r="B192" s="120"/>
      <c r="C192" s="121"/>
      <c r="D192" s="122"/>
      <c r="E192" s="113"/>
      <c r="F192" s="87">
        <v>2015</v>
      </c>
      <c r="G192" s="63">
        <f t="shared" si="90"/>
        <v>2500</v>
      </c>
      <c r="H192" s="72">
        <f t="shared" si="90"/>
        <v>0</v>
      </c>
      <c r="I192" s="72">
        <v>0</v>
      </c>
      <c r="J192" s="72">
        <v>0</v>
      </c>
      <c r="K192" s="72">
        <v>2500</v>
      </c>
      <c r="L192" s="72">
        <v>0</v>
      </c>
      <c r="M192" s="72">
        <v>0</v>
      </c>
      <c r="N192" s="72">
        <v>0</v>
      </c>
      <c r="O192" s="56" t="s">
        <v>575</v>
      </c>
    </row>
    <row r="193" spans="1:15" ht="23.25" customHeight="1">
      <c r="A193" s="123" t="s">
        <v>250</v>
      </c>
      <c r="B193" s="114" t="s">
        <v>251</v>
      </c>
      <c r="C193" s="115"/>
      <c r="D193" s="116"/>
      <c r="E193" s="123" t="s">
        <v>217</v>
      </c>
      <c r="F193" s="83" t="s">
        <v>323</v>
      </c>
      <c r="G193" s="61">
        <f>SUM(G194:G196)</f>
        <v>845</v>
      </c>
      <c r="H193" s="61">
        <f t="shared" ref="H193:N193" si="91">SUM(H194:H196)</f>
        <v>395</v>
      </c>
      <c r="I193" s="61">
        <f t="shared" si="91"/>
        <v>0</v>
      </c>
      <c r="J193" s="61">
        <f t="shared" si="91"/>
        <v>0</v>
      </c>
      <c r="K193" s="61">
        <f t="shared" si="91"/>
        <v>845</v>
      </c>
      <c r="L193" s="61">
        <f t="shared" si="91"/>
        <v>395</v>
      </c>
      <c r="M193" s="61">
        <f t="shared" si="91"/>
        <v>0</v>
      </c>
      <c r="N193" s="61">
        <f t="shared" si="91"/>
        <v>0</v>
      </c>
      <c r="O193" s="83"/>
    </row>
    <row r="194" spans="1:15" ht="23.25" customHeight="1">
      <c r="A194" s="166"/>
      <c r="B194" s="167"/>
      <c r="C194" s="168"/>
      <c r="D194" s="169"/>
      <c r="E194" s="166"/>
      <c r="F194" s="83">
        <v>2013</v>
      </c>
      <c r="G194" s="61">
        <f>G198+G202+G206</f>
        <v>0</v>
      </c>
      <c r="H194" s="61">
        <f t="shared" ref="H194:N194" si="92">H198+H202+H206</f>
        <v>0</v>
      </c>
      <c r="I194" s="61">
        <f t="shared" si="92"/>
        <v>0</v>
      </c>
      <c r="J194" s="61">
        <f t="shared" si="92"/>
        <v>0</v>
      </c>
      <c r="K194" s="61">
        <f t="shared" si="92"/>
        <v>0</v>
      </c>
      <c r="L194" s="61">
        <f t="shared" si="92"/>
        <v>0</v>
      </c>
      <c r="M194" s="61">
        <f t="shared" si="92"/>
        <v>0</v>
      </c>
      <c r="N194" s="61">
        <f t="shared" si="92"/>
        <v>0</v>
      </c>
      <c r="O194" s="61"/>
    </row>
    <row r="195" spans="1:15" ht="23.25" customHeight="1">
      <c r="A195" s="166"/>
      <c r="B195" s="167"/>
      <c r="C195" s="168"/>
      <c r="D195" s="169"/>
      <c r="E195" s="166"/>
      <c r="F195" s="83">
        <v>2014</v>
      </c>
      <c r="G195" s="61">
        <f>G199+G203+G207</f>
        <v>395</v>
      </c>
      <c r="H195" s="61">
        <f t="shared" ref="H195:N195" si="93">H199+H203+H207</f>
        <v>395</v>
      </c>
      <c r="I195" s="61">
        <f t="shared" si="93"/>
        <v>0</v>
      </c>
      <c r="J195" s="61">
        <f t="shared" si="93"/>
        <v>0</v>
      </c>
      <c r="K195" s="61">
        <f t="shared" si="93"/>
        <v>395</v>
      </c>
      <c r="L195" s="61">
        <f t="shared" si="93"/>
        <v>395</v>
      </c>
      <c r="M195" s="61">
        <f t="shared" si="93"/>
        <v>0</v>
      </c>
      <c r="N195" s="61">
        <f t="shared" si="93"/>
        <v>0</v>
      </c>
      <c r="O195" s="61"/>
    </row>
    <row r="196" spans="1:15" ht="23.25" customHeight="1">
      <c r="A196" s="113"/>
      <c r="B196" s="120"/>
      <c r="C196" s="121"/>
      <c r="D196" s="122"/>
      <c r="E196" s="113"/>
      <c r="F196" s="80">
        <v>2015</v>
      </c>
      <c r="G196" s="61">
        <f>G200+G204+G208</f>
        <v>450</v>
      </c>
      <c r="H196" s="61">
        <f t="shared" ref="H196:N196" si="94">H200+H204+H208</f>
        <v>0</v>
      </c>
      <c r="I196" s="61">
        <f t="shared" si="94"/>
        <v>0</v>
      </c>
      <c r="J196" s="61">
        <f t="shared" si="94"/>
        <v>0</v>
      </c>
      <c r="K196" s="61">
        <f t="shared" si="94"/>
        <v>450</v>
      </c>
      <c r="L196" s="61">
        <f t="shared" si="94"/>
        <v>0</v>
      </c>
      <c r="M196" s="61">
        <f t="shared" si="94"/>
        <v>0</v>
      </c>
      <c r="N196" s="61">
        <f t="shared" si="94"/>
        <v>0</v>
      </c>
      <c r="O196" s="61"/>
    </row>
    <row r="197" spans="1:15" ht="23.25" customHeight="1">
      <c r="A197" s="123" t="s">
        <v>119</v>
      </c>
      <c r="B197" s="99" t="s">
        <v>122</v>
      </c>
      <c r="C197" s="100"/>
      <c r="D197" s="101"/>
      <c r="E197" s="139" t="s">
        <v>217</v>
      </c>
      <c r="F197" s="87" t="s">
        <v>323</v>
      </c>
      <c r="G197" s="72">
        <f>SUM(G198:G200)</f>
        <v>300</v>
      </c>
      <c r="H197" s="72">
        <f t="shared" ref="H197:N197" si="95">SUM(H198:H200)</f>
        <v>150</v>
      </c>
      <c r="I197" s="72">
        <f t="shared" si="95"/>
        <v>0</v>
      </c>
      <c r="J197" s="72">
        <f t="shared" si="95"/>
        <v>0</v>
      </c>
      <c r="K197" s="72">
        <f t="shared" si="95"/>
        <v>300</v>
      </c>
      <c r="L197" s="72">
        <f t="shared" si="95"/>
        <v>150</v>
      </c>
      <c r="M197" s="72">
        <f t="shared" si="95"/>
        <v>0</v>
      </c>
      <c r="N197" s="72">
        <f t="shared" si="95"/>
        <v>0</v>
      </c>
      <c r="O197" s="72"/>
    </row>
    <row r="198" spans="1:15" ht="23.25" customHeight="1">
      <c r="A198" s="171"/>
      <c r="B198" s="102"/>
      <c r="C198" s="103"/>
      <c r="D198" s="104"/>
      <c r="E198" s="139"/>
      <c r="F198" s="87">
        <v>2013</v>
      </c>
      <c r="G198" s="72">
        <f t="shared" ref="G198:H200" si="96">I198+K198+M198</f>
        <v>0</v>
      </c>
      <c r="H198" s="72">
        <f t="shared" si="96"/>
        <v>0</v>
      </c>
      <c r="I198" s="72">
        <v>0</v>
      </c>
      <c r="J198" s="72">
        <v>0</v>
      </c>
      <c r="K198" s="72">
        <v>0</v>
      </c>
      <c r="L198" s="72">
        <v>0</v>
      </c>
      <c r="M198" s="72">
        <v>0</v>
      </c>
      <c r="N198" s="72">
        <v>0</v>
      </c>
      <c r="O198" s="72"/>
    </row>
    <row r="199" spans="1:15" ht="106.5" customHeight="1">
      <c r="A199" s="171"/>
      <c r="B199" s="102"/>
      <c r="C199" s="103"/>
      <c r="D199" s="104"/>
      <c r="E199" s="139"/>
      <c r="F199" s="87">
        <v>2014</v>
      </c>
      <c r="G199" s="72">
        <f t="shared" si="96"/>
        <v>150</v>
      </c>
      <c r="H199" s="72">
        <f t="shared" si="96"/>
        <v>150</v>
      </c>
      <c r="I199" s="72">
        <f>SUM(I201:I202)</f>
        <v>0</v>
      </c>
      <c r="J199" s="72">
        <v>0</v>
      </c>
      <c r="K199" s="72">
        <v>150</v>
      </c>
      <c r="L199" s="72">
        <v>150</v>
      </c>
      <c r="M199" s="72">
        <f>SUM(M201:M202)</f>
        <v>0</v>
      </c>
      <c r="N199" s="72">
        <v>0</v>
      </c>
      <c r="O199" s="66" t="s">
        <v>505</v>
      </c>
    </row>
    <row r="200" spans="1:15" ht="117.75" customHeight="1">
      <c r="A200" s="113"/>
      <c r="B200" s="120"/>
      <c r="C200" s="121"/>
      <c r="D200" s="122"/>
      <c r="E200" s="228"/>
      <c r="F200" s="87">
        <v>2015</v>
      </c>
      <c r="G200" s="72">
        <f t="shared" si="96"/>
        <v>150</v>
      </c>
      <c r="H200" s="72">
        <f t="shared" si="96"/>
        <v>0</v>
      </c>
      <c r="I200" s="72">
        <v>0</v>
      </c>
      <c r="J200" s="72">
        <v>0</v>
      </c>
      <c r="K200" s="72">
        <v>150</v>
      </c>
      <c r="L200" s="72">
        <v>0</v>
      </c>
      <c r="M200" s="72">
        <v>0</v>
      </c>
      <c r="N200" s="72">
        <v>0</v>
      </c>
      <c r="O200" s="66" t="s">
        <v>576</v>
      </c>
    </row>
    <row r="201" spans="1:15" ht="23.25" customHeight="1">
      <c r="A201" s="123" t="s">
        <v>120</v>
      </c>
      <c r="B201" s="99" t="s">
        <v>123</v>
      </c>
      <c r="C201" s="100"/>
      <c r="D201" s="101"/>
      <c r="E201" s="111" t="s">
        <v>217</v>
      </c>
      <c r="F201" s="87" t="s">
        <v>323</v>
      </c>
      <c r="G201" s="72">
        <f>SUM(G202:G204)</f>
        <v>300</v>
      </c>
      <c r="H201" s="72">
        <f t="shared" ref="H201:N201" si="97">SUM(H202:H204)</f>
        <v>150</v>
      </c>
      <c r="I201" s="72">
        <f t="shared" si="97"/>
        <v>0</v>
      </c>
      <c r="J201" s="72">
        <f t="shared" si="97"/>
        <v>0</v>
      </c>
      <c r="K201" s="72">
        <f t="shared" si="97"/>
        <v>300</v>
      </c>
      <c r="L201" s="72">
        <f t="shared" si="97"/>
        <v>150</v>
      </c>
      <c r="M201" s="72">
        <f t="shared" si="97"/>
        <v>0</v>
      </c>
      <c r="N201" s="72">
        <f t="shared" si="97"/>
        <v>0</v>
      </c>
      <c r="O201" s="63"/>
    </row>
    <row r="202" spans="1:15" ht="23.25" customHeight="1">
      <c r="A202" s="171"/>
      <c r="B202" s="102"/>
      <c r="C202" s="103"/>
      <c r="D202" s="104"/>
      <c r="E202" s="112"/>
      <c r="F202" s="87">
        <v>2013</v>
      </c>
      <c r="G202" s="63">
        <f t="shared" ref="G202:H204" si="98">I202+K202+M202</f>
        <v>0</v>
      </c>
      <c r="H202" s="72">
        <f t="shared" si="98"/>
        <v>0</v>
      </c>
      <c r="I202" s="72">
        <v>0</v>
      </c>
      <c r="J202" s="72">
        <v>0</v>
      </c>
      <c r="K202" s="72">
        <v>0</v>
      </c>
      <c r="L202" s="72">
        <v>0</v>
      </c>
      <c r="M202" s="72">
        <v>0</v>
      </c>
      <c r="N202" s="72">
        <v>0</v>
      </c>
      <c r="O202" s="72"/>
    </row>
    <row r="203" spans="1:15" ht="120.75" customHeight="1">
      <c r="A203" s="171"/>
      <c r="B203" s="102"/>
      <c r="C203" s="103"/>
      <c r="D203" s="104"/>
      <c r="E203" s="112"/>
      <c r="F203" s="87">
        <v>2014</v>
      </c>
      <c r="G203" s="63">
        <f t="shared" si="98"/>
        <v>150</v>
      </c>
      <c r="H203" s="72">
        <f t="shared" si="98"/>
        <v>150</v>
      </c>
      <c r="I203" s="72">
        <f>SUM(I205:I206)</f>
        <v>0</v>
      </c>
      <c r="J203" s="72">
        <v>0</v>
      </c>
      <c r="K203" s="72">
        <v>150</v>
      </c>
      <c r="L203" s="72">
        <v>150</v>
      </c>
      <c r="M203" s="72">
        <f>SUM(M205:M206)</f>
        <v>0</v>
      </c>
      <c r="N203" s="63">
        <v>0</v>
      </c>
      <c r="O203" s="35" t="s">
        <v>506</v>
      </c>
    </row>
    <row r="204" spans="1:15" ht="120.75" customHeight="1">
      <c r="A204" s="113"/>
      <c r="B204" s="120"/>
      <c r="C204" s="121"/>
      <c r="D204" s="122"/>
      <c r="E204" s="113"/>
      <c r="F204" s="76">
        <v>2015</v>
      </c>
      <c r="G204" s="72">
        <f t="shared" si="98"/>
        <v>150</v>
      </c>
      <c r="H204" s="72">
        <f t="shared" si="98"/>
        <v>0</v>
      </c>
      <c r="I204" s="72">
        <v>0</v>
      </c>
      <c r="J204" s="72">
        <v>0</v>
      </c>
      <c r="K204" s="72">
        <v>150</v>
      </c>
      <c r="L204" s="72">
        <v>0</v>
      </c>
      <c r="M204" s="72">
        <v>0</v>
      </c>
      <c r="N204" s="72">
        <v>0</v>
      </c>
      <c r="O204" s="66" t="s">
        <v>577</v>
      </c>
    </row>
    <row r="205" spans="1:15" ht="23.25" customHeight="1">
      <c r="A205" s="123" t="s">
        <v>121</v>
      </c>
      <c r="B205" s="99" t="s">
        <v>451</v>
      </c>
      <c r="C205" s="100"/>
      <c r="D205" s="101"/>
      <c r="E205" s="111" t="s">
        <v>217</v>
      </c>
      <c r="F205" s="76" t="s">
        <v>323</v>
      </c>
      <c r="G205" s="72">
        <f>SUM(G206:G208)</f>
        <v>245</v>
      </c>
      <c r="H205" s="72">
        <f t="shared" ref="H205:N205" si="99">SUM(H206:H208)</f>
        <v>95</v>
      </c>
      <c r="I205" s="72">
        <f t="shared" si="99"/>
        <v>0</v>
      </c>
      <c r="J205" s="72">
        <f t="shared" si="99"/>
        <v>0</v>
      </c>
      <c r="K205" s="72">
        <f t="shared" si="99"/>
        <v>245</v>
      </c>
      <c r="L205" s="72">
        <f t="shared" si="99"/>
        <v>95</v>
      </c>
      <c r="M205" s="72">
        <f t="shared" si="99"/>
        <v>0</v>
      </c>
      <c r="N205" s="72">
        <f t="shared" si="99"/>
        <v>0</v>
      </c>
      <c r="O205" s="63"/>
    </row>
    <row r="206" spans="1:15" ht="23.25" customHeight="1">
      <c r="A206" s="171"/>
      <c r="B206" s="102"/>
      <c r="C206" s="103"/>
      <c r="D206" s="104"/>
      <c r="E206" s="112"/>
      <c r="F206" s="87">
        <v>2013</v>
      </c>
      <c r="G206" s="63">
        <f t="shared" ref="G206:H208" si="100">I206+K206+M206</f>
        <v>0</v>
      </c>
      <c r="H206" s="72">
        <f t="shared" si="100"/>
        <v>0</v>
      </c>
      <c r="I206" s="72">
        <v>0</v>
      </c>
      <c r="J206" s="72">
        <v>0</v>
      </c>
      <c r="K206" s="72">
        <v>0</v>
      </c>
      <c r="L206" s="72">
        <v>0</v>
      </c>
      <c r="M206" s="72">
        <v>0</v>
      </c>
      <c r="N206" s="72">
        <v>0</v>
      </c>
      <c r="O206" s="72"/>
    </row>
    <row r="207" spans="1:15" ht="121.5" customHeight="1">
      <c r="A207" s="171"/>
      <c r="B207" s="102"/>
      <c r="C207" s="103"/>
      <c r="D207" s="104"/>
      <c r="E207" s="112"/>
      <c r="F207" s="78">
        <v>2014</v>
      </c>
      <c r="G207" s="63">
        <f t="shared" si="100"/>
        <v>95</v>
      </c>
      <c r="H207" s="63">
        <f t="shared" si="100"/>
        <v>95</v>
      </c>
      <c r="I207" s="63">
        <v>0</v>
      </c>
      <c r="J207" s="63">
        <v>0</v>
      </c>
      <c r="K207" s="63">
        <v>95</v>
      </c>
      <c r="L207" s="63">
        <v>95</v>
      </c>
      <c r="M207" s="63">
        <v>0</v>
      </c>
      <c r="N207" s="44">
        <v>0</v>
      </c>
      <c r="O207" s="11" t="s">
        <v>507</v>
      </c>
    </row>
    <row r="208" spans="1:15" ht="121.5" customHeight="1">
      <c r="A208" s="113"/>
      <c r="B208" s="120"/>
      <c r="C208" s="121"/>
      <c r="D208" s="122"/>
      <c r="E208" s="113"/>
      <c r="F208" s="87">
        <v>2015</v>
      </c>
      <c r="G208" s="72">
        <f t="shared" si="100"/>
        <v>150</v>
      </c>
      <c r="H208" s="72">
        <f t="shared" si="100"/>
        <v>0</v>
      </c>
      <c r="I208" s="72">
        <v>0</v>
      </c>
      <c r="J208" s="72">
        <v>0</v>
      </c>
      <c r="K208" s="72">
        <v>150</v>
      </c>
      <c r="L208" s="72">
        <v>0</v>
      </c>
      <c r="M208" s="72">
        <v>0</v>
      </c>
      <c r="N208" s="72">
        <v>0</v>
      </c>
      <c r="O208" s="66" t="s">
        <v>578</v>
      </c>
    </row>
    <row r="209" spans="1:15" ht="21.75" customHeight="1">
      <c r="A209" s="178"/>
      <c r="B209" s="229" t="s">
        <v>143</v>
      </c>
      <c r="C209" s="230"/>
      <c r="D209" s="231"/>
      <c r="E209" s="178"/>
      <c r="F209" s="83" t="s">
        <v>323</v>
      </c>
      <c r="G209" s="61">
        <f>SUM(G210:G212)</f>
        <v>803419.3</v>
      </c>
      <c r="H209" s="61">
        <f t="shared" ref="H209:N209" si="101">SUM(H210:H212)</f>
        <v>90559.5</v>
      </c>
      <c r="I209" s="61">
        <f t="shared" si="101"/>
        <v>566941</v>
      </c>
      <c r="J209" s="61">
        <f t="shared" si="101"/>
        <v>50040.5</v>
      </c>
      <c r="K209" s="61">
        <f t="shared" si="101"/>
        <v>236478.3</v>
      </c>
      <c r="L209" s="61">
        <f t="shared" si="101"/>
        <v>40519</v>
      </c>
      <c r="M209" s="61">
        <f t="shared" si="101"/>
        <v>0</v>
      </c>
      <c r="N209" s="61">
        <f t="shared" si="101"/>
        <v>0</v>
      </c>
      <c r="O209" s="35"/>
    </row>
    <row r="210" spans="1:15" ht="19.5" customHeight="1">
      <c r="A210" s="171"/>
      <c r="B210" s="221"/>
      <c r="C210" s="222"/>
      <c r="D210" s="223"/>
      <c r="E210" s="171"/>
      <c r="F210" s="61">
        <v>2013</v>
      </c>
      <c r="G210" s="61">
        <f t="shared" ref="G210:N211" si="102">G101+G129+G168+G178+G194</f>
        <v>58145.3</v>
      </c>
      <c r="H210" s="61">
        <f t="shared" si="102"/>
        <v>46433</v>
      </c>
      <c r="I210" s="61">
        <f t="shared" si="102"/>
        <v>24125</v>
      </c>
      <c r="J210" s="61">
        <f t="shared" si="102"/>
        <v>27332</v>
      </c>
      <c r="K210" s="61">
        <f t="shared" si="102"/>
        <v>34020.300000000003</v>
      </c>
      <c r="L210" s="61">
        <f t="shared" si="102"/>
        <v>19101</v>
      </c>
      <c r="M210" s="61">
        <f t="shared" si="102"/>
        <v>0</v>
      </c>
      <c r="N210" s="61">
        <f t="shared" si="102"/>
        <v>0</v>
      </c>
      <c r="O210" s="61"/>
    </row>
    <row r="211" spans="1:15">
      <c r="A211" s="171"/>
      <c r="B211" s="221"/>
      <c r="C211" s="222"/>
      <c r="D211" s="223"/>
      <c r="E211" s="171"/>
      <c r="F211" s="61">
        <v>2014</v>
      </c>
      <c r="G211" s="61">
        <f t="shared" si="102"/>
        <v>273784</v>
      </c>
      <c r="H211" s="61">
        <f t="shared" si="102"/>
        <v>38789.5</v>
      </c>
      <c r="I211" s="61">
        <f t="shared" si="102"/>
        <v>194384</v>
      </c>
      <c r="J211" s="61">
        <f t="shared" si="102"/>
        <v>19108.5</v>
      </c>
      <c r="K211" s="61">
        <f t="shared" si="102"/>
        <v>79400</v>
      </c>
      <c r="L211" s="61">
        <f t="shared" si="102"/>
        <v>19681</v>
      </c>
      <c r="M211" s="61">
        <f t="shared" si="102"/>
        <v>0</v>
      </c>
      <c r="N211" s="61">
        <f t="shared" si="102"/>
        <v>0</v>
      </c>
      <c r="O211" s="61"/>
    </row>
    <row r="212" spans="1:15" ht="21" customHeight="1">
      <c r="A212" s="113"/>
      <c r="B212" s="202"/>
      <c r="C212" s="203"/>
      <c r="D212" s="204"/>
      <c r="E212" s="113"/>
      <c r="F212" s="61">
        <v>2015</v>
      </c>
      <c r="G212" s="61">
        <f>G103+G131+G170+G180+G196</f>
        <v>471490</v>
      </c>
      <c r="H212" s="61">
        <f t="shared" ref="H212:N212" si="103">H103+H131+H170+H180+H196</f>
        <v>5337</v>
      </c>
      <c r="I212" s="61">
        <f t="shared" si="103"/>
        <v>348432</v>
      </c>
      <c r="J212" s="61">
        <f t="shared" si="103"/>
        <v>3600</v>
      </c>
      <c r="K212" s="61">
        <f t="shared" si="103"/>
        <v>123058</v>
      </c>
      <c r="L212" s="61">
        <f t="shared" si="103"/>
        <v>1737</v>
      </c>
      <c r="M212" s="61">
        <f t="shared" si="103"/>
        <v>0</v>
      </c>
      <c r="N212" s="61">
        <f t="shared" si="103"/>
        <v>0</v>
      </c>
      <c r="O212" s="61"/>
    </row>
    <row r="213" spans="1:15">
      <c r="A213" s="175" t="s">
        <v>252</v>
      </c>
      <c r="B213" s="176"/>
      <c r="C213" s="176"/>
      <c r="D213" s="176"/>
      <c r="E213" s="176"/>
      <c r="F213" s="176"/>
      <c r="G213" s="176"/>
      <c r="H213" s="176"/>
      <c r="I213" s="176"/>
      <c r="J213" s="176"/>
      <c r="K213" s="176"/>
      <c r="L213" s="176"/>
      <c r="M213" s="176"/>
      <c r="N213" s="176"/>
      <c r="O213" s="176"/>
    </row>
    <row r="214" spans="1:15">
      <c r="A214" s="175"/>
      <c r="B214" s="176"/>
      <c r="C214" s="176"/>
      <c r="D214" s="176"/>
      <c r="E214" s="176"/>
      <c r="F214" s="176"/>
      <c r="G214" s="176"/>
      <c r="H214" s="176"/>
      <c r="I214" s="176"/>
      <c r="J214" s="176"/>
      <c r="K214" s="176"/>
      <c r="L214" s="176"/>
      <c r="M214" s="176"/>
      <c r="N214" s="176"/>
      <c r="O214" s="176"/>
    </row>
    <row r="215" spans="1:15" ht="24" customHeight="1">
      <c r="A215" s="123" t="s">
        <v>253</v>
      </c>
      <c r="B215" s="114" t="s">
        <v>254</v>
      </c>
      <c r="C215" s="115"/>
      <c r="D215" s="116"/>
      <c r="E215" s="123" t="s">
        <v>217</v>
      </c>
      <c r="F215" s="83" t="s">
        <v>323</v>
      </c>
      <c r="G215" s="61">
        <f>SUM(G216:G218)</f>
        <v>287600</v>
      </c>
      <c r="H215" s="61">
        <f t="shared" ref="H215:N215" si="104">SUM(H216:H218)</f>
        <v>0</v>
      </c>
      <c r="I215" s="61">
        <f t="shared" si="104"/>
        <v>110200</v>
      </c>
      <c r="J215" s="61">
        <f t="shared" si="104"/>
        <v>0</v>
      </c>
      <c r="K215" s="61">
        <f t="shared" si="104"/>
        <v>26560</v>
      </c>
      <c r="L215" s="61">
        <f t="shared" si="104"/>
        <v>0</v>
      </c>
      <c r="M215" s="61">
        <f t="shared" si="104"/>
        <v>150840</v>
      </c>
      <c r="N215" s="61">
        <f t="shared" si="104"/>
        <v>0</v>
      </c>
      <c r="O215" s="61"/>
    </row>
    <row r="216" spans="1:15" ht="24" customHeight="1">
      <c r="A216" s="166"/>
      <c r="B216" s="167"/>
      <c r="C216" s="168"/>
      <c r="D216" s="169"/>
      <c r="E216" s="166"/>
      <c r="F216" s="83">
        <v>2013</v>
      </c>
      <c r="G216" s="61">
        <f>G220+G224+G228+G232+G236</f>
        <v>27500</v>
      </c>
      <c r="H216" s="61">
        <f t="shared" ref="H216:N216" si="105">H220+H224+H228+H232+H236</f>
        <v>0</v>
      </c>
      <c r="I216" s="61">
        <f t="shared" si="105"/>
        <v>25000</v>
      </c>
      <c r="J216" s="61">
        <f t="shared" si="105"/>
        <v>0</v>
      </c>
      <c r="K216" s="61">
        <f t="shared" si="105"/>
        <v>2500</v>
      </c>
      <c r="L216" s="61">
        <f t="shared" si="105"/>
        <v>0</v>
      </c>
      <c r="M216" s="61">
        <f t="shared" si="105"/>
        <v>0</v>
      </c>
      <c r="N216" s="61">
        <f t="shared" si="105"/>
        <v>0</v>
      </c>
      <c r="O216" s="61"/>
    </row>
    <row r="217" spans="1:15" ht="33.75" customHeight="1">
      <c r="A217" s="166"/>
      <c r="B217" s="167"/>
      <c r="C217" s="168"/>
      <c r="D217" s="169"/>
      <c r="E217" s="166"/>
      <c r="F217" s="83">
        <v>2014</v>
      </c>
      <c r="G217" s="61">
        <f t="shared" ref="G217:N217" si="106">G221+G225+G229+G233+G237</f>
        <v>121500</v>
      </c>
      <c r="H217" s="61">
        <f t="shared" si="106"/>
        <v>0</v>
      </c>
      <c r="I217" s="61">
        <f t="shared" si="106"/>
        <v>66800</v>
      </c>
      <c r="J217" s="61">
        <f t="shared" si="106"/>
        <v>0</v>
      </c>
      <c r="K217" s="61">
        <f t="shared" si="106"/>
        <v>9700</v>
      </c>
      <c r="L217" s="61">
        <f t="shared" si="106"/>
        <v>0</v>
      </c>
      <c r="M217" s="61">
        <f t="shared" si="106"/>
        <v>45000</v>
      </c>
      <c r="N217" s="61">
        <f t="shared" si="106"/>
        <v>0</v>
      </c>
      <c r="O217" s="61"/>
    </row>
    <row r="218" spans="1:15" ht="45" customHeight="1">
      <c r="A218" s="113"/>
      <c r="B218" s="120"/>
      <c r="C218" s="121"/>
      <c r="D218" s="122"/>
      <c r="E218" s="113"/>
      <c r="F218" s="83">
        <v>2015</v>
      </c>
      <c r="G218" s="61">
        <f>G222+G226+G230+G234+G238</f>
        <v>138600</v>
      </c>
      <c r="H218" s="61">
        <f t="shared" ref="H218:N218" si="107">H222+H226+H230+H234+H238</f>
        <v>0</v>
      </c>
      <c r="I218" s="61">
        <f t="shared" si="107"/>
        <v>18400</v>
      </c>
      <c r="J218" s="61">
        <f t="shared" si="107"/>
        <v>0</v>
      </c>
      <c r="K218" s="61">
        <f t="shared" si="107"/>
        <v>14360</v>
      </c>
      <c r="L218" s="61">
        <f t="shared" si="107"/>
        <v>0</v>
      </c>
      <c r="M218" s="61">
        <f t="shared" si="107"/>
        <v>105840</v>
      </c>
      <c r="N218" s="61">
        <f t="shared" si="107"/>
        <v>0</v>
      </c>
      <c r="O218" s="61"/>
    </row>
    <row r="219" spans="1:15" ht="26.25" customHeight="1">
      <c r="A219" s="108" t="s">
        <v>144</v>
      </c>
      <c r="B219" s="99" t="s">
        <v>255</v>
      </c>
      <c r="C219" s="100"/>
      <c r="D219" s="101"/>
      <c r="E219" s="111" t="s">
        <v>256</v>
      </c>
      <c r="F219" s="87" t="s">
        <v>323</v>
      </c>
      <c r="G219" s="72">
        <f>SUM(G220:G222)</f>
        <v>76000</v>
      </c>
      <c r="H219" s="72">
        <f t="shared" ref="H219:N219" si="108">SUM(H220:H222)</f>
        <v>0</v>
      </c>
      <c r="I219" s="72">
        <f t="shared" si="108"/>
        <v>68400</v>
      </c>
      <c r="J219" s="72">
        <f t="shared" si="108"/>
        <v>0</v>
      </c>
      <c r="K219" s="72">
        <f t="shared" si="108"/>
        <v>7600</v>
      </c>
      <c r="L219" s="72">
        <f t="shared" si="108"/>
        <v>0</v>
      </c>
      <c r="M219" s="72">
        <f t="shared" si="108"/>
        <v>0</v>
      </c>
      <c r="N219" s="72">
        <f t="shared" si="108"/>
        <v>0</v>
      </c>
      <c r="O219" s="72"/>
    </row>
    <row r="220" spans="1:15" ht="102" customHeight="1">
      <c r="A220" s="109"/>
      <c r="B220" s="102"/>
      <c r="C220" s="103"/>
      <c r="D220" s="104"/>
      <c r="E220" s="112"/>
      <c r="F220" s="87">
        <v>2013</v>
      </c>
      <c r="G220" s="63">
        <f t="shared" ref="G220:H222" si="109">I220+K220+M220</f>
        <v>27500</v>
      </c>
      <c r="H220" s="72">
        <f t="shared" si="109"/>
        <v>0</v>
      </c>
      <c r="I220" s="72">
        <v>25000</v>
      </c>
      <c r="J220" s="72">
        <v>0</v>
      </c>
      <c r="K220" s="72">
        <v>2500</v>
      </c>
      <c r="L220" s="72">
        <v>0</v>
      </c>
      <c r="M220" s="72">
        <v>0</v>
      </c>
      <c r="N220" s="72">
        <v>0</v>
      </c>
      <c r="O220" s="56" t="s">
        <v>500</v>
      </c>
    </row>
    <row r="221" spans="1:15" ht="156.75" customHeight="1">
      <c r="A221" s="109"/>
      <c r="B221" s="102"/>
      <c r="C221" s="103"/>
      <c r="D221" s="104"/>
      <c r="E221" s="112"/>
      <c r="F221" s="87">
        <v>2014</v>
      </c>
      <c r="G221" s="63">
        <f t="shared" si="109"/>
        <v>27500</v>
      </c>
      <c r="H221" s="72">
        <f t="shared" si="109"/>
        <v>0</v>
      </c>
      <c r="I221" s="72">
        <v>25000</v>
      </c>
      <c r="J221" s="72">
        <v>0</v>
      </c>
      <c r="K221" s="72">
        <v>2500</v>
      </c>
      <c r="L221" s="72">
        <v>0</v>
      </c>
      <c r="M221" s="72">
        <v>0</v>
      </c>
      <c r="N221" s="72">
        <v>0</v>
      </c>
      <c r="O221" s="56" t="s">
        <v>452</v>
      </c>
    </row>
    <row r="222" spans="1:15" ht="257.25" customHeight="1">
      <c r="A222" s="113"/>
      <c r="B222" s="120"/>
      <c r="C222" s="121"/>
      <c r="D222" s="122"/>
      <c r="E222" s="113"/>
      <c r="F222" s="87">
        <v>2015</v>
      </c>
      <c r="G222" s="63">
        <f t="shared" si="109"/>
        <v>21000</v>
      </c>
      <c r="H222" s="72">
        <f t="shared" si="109"/>
        <v>0</v>
      </c>
      <c r="I222" s="72">
        <v>18400</v>
      </c>
      <c r="J222" s="72">
        <v>0</v>
      </c>
      <c r="K222" s="72">
        <v>2600</v>
      </c>
      <c r="L222" s="72">
        <v>0</v>
      </c>
      <c r="M222" s="72">
        <v>0</v>
      </c>
      <c r="N222" s="72">
        <v>0</v>
      </c>
      <c r="O222" s="56" t="s">
        <v>664</v>
      </c>
    </row>
    <row r="223" spans="1:15" ht="21.75" customHeight="1">
      <c r="A223" s="108" t="s">
        <v>145</v>
      </c>
      <c r="B223" s="99" t="s">
        <v>257</v>
      </c>
      <c r="C223" s="100"/>
      <c r="D223" s="101"/>
      <c r="E223" s="111" t="s">
        <v>258</v>
      </c>
      <c r="F223" s="87" t="s">
        <v>323</v>
      </c>
      <c r="G223" s="72">
        <f t="shared" ref="G223:N223" si="110">SUM(G224:G225)</f>
        <v>50000</v>
      </c>
      <c r="H223" s="72">
        <f t="shared" si="110"/>
        <v>0</v>
      </c>
      <c r="I223" s="72">
        <f t="shared" si="110"/>
        <v>0</v>
      </c>
      <c r="J223" s="72">
        <f t="shared" si="110"/>
        <v>0</v>
      </c>
      <c r="K223" s="72">
        <f t="shared" si="110"/>
        <v>5000</v>
      </c>
      <c r="L223" s="72">
        <f t="shared" si="110"/>
        <v>0</v>
      </c>
      <c r="M223" s="72">
        <f t="shared" si="110"/>
        <v>45000</v>
      </c>
      <c r="N223" s="72">
        <f t="shared" si="110"/>
        <v>0</v>
      </c>
      <c r="O223" s="72"/>
    </row>
    <row r="224" spans="1:15" ht="21.75" customHeight="1">
      <c r="A224" s="109"/>
      <c r="B224" s="102"/>
      <c r="C224" s="103"/>
      <c r="D224" s="104"/>
      <c r="E224" s="112"/>
      <c r="F224" s="87">
        <v>2013</v>
      </c>
      <c r="G224" s="63">
        <f t="shared" ref="G224:H226" si="111">I224+K224+M224</f>
        <v>0</v>
      </c>
      <c r="H224" s="72">
        <f t="shared" si="111"/>
        <v>0</v>
      </c>
      <c r="I224" s="72">
        <v>0</v>
      </c>
      <c r="J224" s="72">
        <v>0</v>
      </c>
      <c r="K224" s="72">
        <v>0</v>
      </c>
      <c r="L224" s="72">
        <v>0</v>
      </c>
      <c r="M224" s="72">
        <v>0</v>
      </c>
      <c r="N224" s="72">
        <v>0</v>
      </c>
      <c r="O224" s="72"/>
    </row>
    <row r="225" spans="1:15" ht="169.5" customHeight="1">
      <c r="A225" s="109"/>
      <c r="B225" s="102"/>
      <c r="C225" s="103"/>
      <c r="D225" s="104"/>
      <c r="E225" s="112"/>
      <c r="F225" s="87">
        <v>2014</v>
      </c>
      <c r="G225" s="63">
        <f t="shared" si="111"/>
        <v>50000</v>
      </c>
      <c r="H225" s="72">
        <f t="shared" si="111"/>
        <v>0</v>
      </c>
      <c r="I225" s="72">
        <v>0</v>
      </c>
      <c r="J225" s="72">
        <v>0</v>
      </c>
      <c r="K225" s="72">
        <v>5000</v>
      </c>
      <c r="L225" s="72">
        <v>0</v>
      </c>
      <c r="M225" s="72">
        <v>45000</v>
      </c>
      <c r="N225" s="72">
        <v>0</v>
      </c>
      <c r="O225" s="56" t="s">
        <v>452</v>
      </c>
    </row>
    <row r="226" spans="1:15" ht="90" customHeight="1">
      <c r="A226" s="113"/>
      <c r="B226" s="120"/>
      <c r="C226" s="121"/>
      <c r="D226" s="122"/>
      <c r="E226" s="113"/>
      <c r="F226" s="87">
        <v>2015</v>
      </c>
      <c r="G226" s="63">
        <f t="shared" si="111"/>
        <v>50000</v>
      </c>
      <c r="H226" s="72">
        <f t="shared" si="111"/>
        <v>0</v>
      </c>
      <c r="I226" s="72">
        <v>0</v>
      </c>
      <c r="J226" s="72">
        <v>0</v>
      </c>
      <c r="K226" s="72">
        <v>5000</v>
      </c>
      <c r="L226" s="72">
        <v>0</v>
      </c>
      <c r="M226" s="72">
        <v>45000</v>
      </c>
      <c r="N226" s="72">
        <v>0</v>
      </c>
      <c r="O226" s="56" t="s">
        <v>662</v>
      </c>
    </row>
    <row r="227" spans="1:15" ht="22.5" customHeight="1">
      <c r="A227" s="108" t="s">
        <v>146</v>
      </c>
      <c r="B227" s="99" t="s">
        <v>259</v>
      </c>
      <c r="C227" s="100"/>
      <c r="D227" s="101"/>
      <c r="E227" s="111" t="s">
        <v>258</v>
      </c>
      <c r="F227" s="87" t="s">
        <v>323</v>
      </c>
      <c r="G227" s="72">
        <f t="shared" ref="G227:N227" si="112">SUM(G228:G229)</f>
        <v>44000</v>
      </c>
      <c r="H227" s="72">
        <f t="shared" si="112"/>
        <v>0</v>
      </c>
      <c r="I227" s="72">
        <f t="shared" si="112"/>
        <v>41800</v>
      </c>
      <c r="J227" s="72">
        <f t="shared" si="112"/>
        <v>0</v>
      </c>
      <c r="K227" s="72">
        <f t="shared" si="112"/>
        <v>2200</v>
      </c>
      <c r="L227" s="72">
        <f t="shared" si="112"/>
        <v>0</v>
      </c>
      <c r="M227" s="72">
        <f t="shared" si="112"/>
        <v>0</v>
      </c>
      <c r="N227" s="72">
        <f t="shared" si="112"/>
        <v>0</v>
      </c>
      <c r="O227" s="72"/>
    </row>
    <row r="228" spans="1:15" ht="22.5" customHeight="1">
      <c r="A228" s="109"/>
      <c r="B228" s="102"/>
      <c r="C228" s="103"/>
      <c r="D228" s="104"/>
      <c r="E228" s="112"/>
      <c r="F228" s="87">
        <v>2013</v>
      </c>
      <c r="G228" s="63">
        <f>I228+K228+M228</f>
        <v>0</v>
      </c>
      <c r="H228" s="72">
        <f>J228+L228+N228</f>
        <v>0</v>
      </c>
      <c r="I228" s="72">
        <v>0</v>
      </c>
      <c r="J228" s="72"/>
      <c r="K228" s="72">
        <v>0</v>
      </c>
      <c r="L228" s="72"/>
      <c r="M228" s="72">
        <v>0</v>
      </c>
      <c r="N228" s="72"/>
      <c r="O228" s="72"/>
    </row>
    <row r="229" spans="1:15" ht="157.5" customHeight="1">
      <c r="A229" s="109"/>
      <c r="B229" s="102"/>
      <c r="C229" s="103"/>
      <c r="D229" s="104"/>
      <c r="E229" s="112"/>
      <c r="F229" s="87">
        <v>2014</v>
      </c>
      <c r="G229" s="72">
        <f>SUM(I229:M229)</f>
        <v>44000</v>
      </c>
      <c r="H229" s="72">
        <f>J229+L229+N229</f>
        <v>0</v>
      </c>
      <c r="I229" s="72">
        <v>41800</v>
      </c>
      <c r="J229" s="72">
        <v>0</v>
      </c>
      <c r="K229" s="72">
        <v>2200</v>
      </c>
      <c r="L229" s="72">
        <v>0</v>
      </c>
      <c r="M229" s="72">
        <v>0</v>
      </c>
      <c r="N229" s="72">
        <v>0</v>
      </c>
      <c r="O229" s="56" t="s">
        <v>452</v>
      </c>
    </row>
    <row r="230" spans="1:15" ht="285" customHeight="1">
      <c r="A230" s="113"/>
      <c r="B230" s="120"/>
      <c r="C230" s="121"/>
      <c r="D230" s="122"/>
      <c r="E230" s="113"/>
      <c r="F230" s="87">
        <v>2015</v>
      </c>
      <c r="G230" s="63">
        <f>I230+K230+M230</f>
        <v>0</v>
      </c>
      <c r="H230" s="72">
        <f>J230+L230+N230</f>
        <v>0</v>
      </c>
      <c r="I230" s="72">
        <v>0</v>
      </c>
      <c r="J230" s="72">
        <v>0</v>
      </c>
      <c r="K230" s="72">
        <v>0</v>
      </c>
      <c r="L230" s="72">
        <v>0</v>
      </c>
      <c r="M230" s="72">
        <v>0</v>
      </c>
      <c r="N230" s="72">
        <v>0</v>
      </c>
      <c r="O230" s="56" t="s">
        <v>663</v>
      </c>
    </row>
    <row r="231" spans="1:15" ht="48.75" customHeight="1">
      <c r="A231" s="111" t="s">
        <v>542</v>
      </c>
      <c r="B231" s="99" t="s">
        <v>541</v>
      </c>
      <c r="C231" s="100"/>
      <c r="D231" s="101"/>
      <c r="E231" s="111" t="s">
        <v>543</v>
      </c>
      <c r="F231" s="83" t="s">
        <v>323</v>
      </c>
      <c r="G231" s="72">
        <f>SUM(G232:G234)</f>
        <v>7600</v>
      </c>
      <c r="H231" s="72">
        <f t="shared" ref="H231:N231" si="113">SUM(H232:H234)</f>
        <v>0</v>
      </c>
      <c r="I231" s="72">
        <f t="shared" si="113"/>
        <v>0</v>
      </c>
      <c r="J231" s="72">
        <f t="shared" si="113"/>
        <v>0</v>
      </c>
      <c r="K231" s="72">
        <f t="shared" si="113"/>
        <v>760</v>
      </c>
      <c r="L231" s="72">
        <f t="shared" si="113"/>
        <v>0</v>
      </c>
      <c r="M231" s="72">
        <f t="shared" si="113"/>
        <v>6840</v>
      </c>
      <c r="N231" s="72">
        <f t="shared" si="113"/>
        <v>0</v>
      </c>
      <c r="O231" s="34"/>
    </row>
    <row r="232" spans="1:15" ht="57" customHeight="1">
      <c r="A232" s="112"/>
      <c r="B232" s="102"/>
      <c r="C232" s="103"/>
      <c r="D232" s="104"/>
      <c r="E232" s="112"/>
      <c r="F232" s="83">
        <v>2013</v>
      </c>
      <c r="G232" s="72">
        <f>SUM(I232:M232)</f>
        <v>0</v>
      </c>
      <c r="H232" s="72">
        <f>J232+L232+N232</f>
        <v>0</v>
      </c>
      <c r="I232" s="72">
        <v>0</v>
      </c>
      <c r="J232" s="72">
        <v>0</v>
      </c>
      <c r="K232" s="72">
        <v>0</v>
      </c>
      <c r="L232" s="72">
        <v>0</v>
      </c>
      <c r="M232" s="72">
        <v>0</v>
      </c>
      <c r="N232" s="72">
        <v>0</v>
      </c>
      <c r="O232" s="34"/>
    </row>
    <row r="233" spans="1:15" ht="49.5" customHeight="1">
      <c r="A233" s="112"/>
      <c r="B233" s="102"/>
      <c r="C233" s="103"/>
      <c r="D233" s="104"/>
      <c r="E233" s="112"/>
      <c r="F233" s="83">
        <v>2014</v>
      </c>
      <c r="G233" s="72">
        <f>SUM(I233:M233)</f>
        <v>0</v>
      </c>
      <c r="H233" s="72">
        <f>J233+L233+N233</f>
        <v>0</v>
      </c>
      <c r="I233" s="72">
        <v>0</v>
      </c>
      <c r="J233" s="72">
        <v>0</v>
      </c>
      <c r="K233" s="72">
        <v>0</v>
      </c>
      <c r="L233" s="72">
        <v>0</v>
      </c>
      <c r="M233" s="72">
        <v>0</v>
      </c>
      <c r="N233" s="72">
        <v>0</v>
      </c>
      <c r="O233" s="34"/>
    </row>
    <row r="234" spans="1:15" ht="281.25" customHeight="1">
      <c r="A234" s="113"/>
      <c r="B234" s="120"/>
      <c r="C234" s="121"/>
      <c r="D234" s="122"/>
      <c r="E234" s="113"/>
      <c r="F234" s="83">
        <v>2015</v>
      </c>
      <c r="G234" s="72">
        <f>SUM(I234:M234)</f>
        <v>7600</v>
      </c>
      <c r="H234" s="72">
        <f>J234+L234+N234</f>
        <v>0</v>
      </c>
      <c r="I234" s="72">
        <v>0</v>
      </c>
      <c r="J234" s="72">
        <v>0</v>
      </c>
      <c r="K234" s="72">
        <v>760</v>
      </c>
      <c r="L234" s="72">
        <v>0</v>
      </c>
      <c r="M234" s="72">
        <v>6840</v>
      </c>
      <c r="N234" s="72">
        <v>0</v>
      </c>
      <c r="O234" s="56" t="s">
        <v>665</v>
      </c>
    </row>
    <row r="235" spans="1:15" ht="36.75" customHeight="1">
      <c r="A235" s="111" t="s">
        <v>546</v>
      </c>
      <c r="B235" s="234" t="s">
        <v>544</v>
      </c>
      <c r="C235" s="235"/>
      <c r="D235" s="236"/>
      <c r="E235" s="111" t="s">
        <v>545</v>
      </c>
      <c r="F235" s="83" t="s">
        <v>323</v>
      </c>
      <c r="G235" s="72">
        <f t="shared" ref="G235:N235" si="114">SUM(G236:G238)</f>
        <v>60000</v>
      </c>
      <c r="H235" s="72">
        <f t="shared" si="114"/>
        <v>0</v>
      </c>
      <c r="I235" s="72">
        <f t="shared" si="114"/>
        <v>0</v>
      </c>
      <c r="J235" s="72">
        <f t="shared" si="114"/>
        <v>0</v>
      </c>
      <c r="K235" s="72">
        <f t="shared" si="114"/>
        <v>6000</v>
      </c>
      <c r="L235" s="72">
        <f t="shared" si="114"/>
        <v>0</v>
      </c>
      <c r="M235" s="72">
        <f t="shared" si="114"/>
        <v>54000</v>
      </c>
      <c r="N235" s="72">
        <f t="shared" si="114"/>
        <v>0</v>
      </c>
      <c r="O235" s="34"/>
    </row>
    <row r="236" spans="1:15" ht="33" customHeight="1">
      <c r="A236" s="112"/>
      <c r="B236" s="237"/>
      <c r="C236" s="238"/>
      <c r="D236" s="239"/>
      <c r="E236" s="112"/>
      <c r="F236" s="83">
        <v>2013</v>
      </c>
      <c r="G236" s="72">
        <f>SUM(I236:M236)</f>
        <v>0</v>
      </c>
      <c r="H236" s="72">
        <f>J236+L236+N236</f>
        <v>0</v>
      </c>
      <c r="I236" s="72">
        <v>0</v>
      </c>
      <c r="J236" s="72">
        <v>0</v>
      </c>
      <c r="K236" s="72">
        <v>0</v>
      </c>
      <c r="L236" s="72">
        <v>0</v>
      </c>
      <c r="M236" s="72">
        <v>0</v>
      </c>
      <c r="N236" s="72">
        <v>0</v>
      </c>
      <c r="O236" s="34"/>
    </row>
    <row r="237" spans="1:15" ht="33" customHeight="1">
      <c r="A237" s="112"/>
      <c r="B237" s="237"/>
      <c r="C237" s="238"/>
      <c r="D237" s="239"/>
      <c r="E237" s="112"/>
      <c r="F237" s="83">
        <v>2014</v>
      </c>
      <c r="G237" s="72">
        <f>SUM(I237:M237)</f>
        <v>0</v>
      </c>
      <c r="H237" s="72">
        <f>J237+L237+N237</f>
        <v>0</v>
      </c>
      <c r="I237" s="72">
        <v>0</v>
      </c>
      <c r="J237" s="72">
        <v>0</v>
      </c>
      <c r="K237" s="72">
        <v>0</v>
      </c>
      <c r="L237" s="72">
        <v>0</v>
      </c>
      <c r="M237" s="72">
        <v>0</v>
      </c>
      <c r="N237" s="72">
        <v>0</v>
      </c>
      <c r="O237" s="34"/>
    </row>
    <row r="238" spans="1:15" ht="117" customHeight="1">
      <c r="A238" s="113"/>
      <c r="B238" s="240"/>
      <c r="C238" s="241"/>
      <c r="D238" s="242"/>
      <c r="E238" s="113"/>
      <c r="F238" s="83">
        <v>2015</v>
      </c>
      <c r="G238" s="72">
        <f>SUM(I238:M238)</f>
        <v>60000</v>
      </c>
      <c r="H238" s="72">
        <f>J238+L238+N238</f>
        <v>0</v>
      </c>
      <c r="I238" s="72">
        <v>0</v>
      </c>
      <c r="J238" s="72">
        <v>0</v>
      </c>
      <c r="K238" s="72">
        <v>6000</v>
      </c>
      <c r="L238" s="72">
        <v>0</v>
      </c>
      <c r="M238" s="72">
        <v>54000</v>
      </c>
      <c r="N238" s="72">
        <v>0</v>
      </c>
      <c r="O238" s="56" t="s">
        <v>666</v>
      </c>
    </row>
    <row r="239" spans="1:15" ht="24" customHeight="1">
      <c r="A239" s="123" t="s">
        <v>261</v>
      </c>
      <c r="B239" s="114" t="s">
        <v>262</v>
      </c>
      <c r="C239" s="115"/>
      <c r="D239" s="116"/>
      <c r="E239" s="123" t="s">
        <v>217</v>
      </c>
      <c r="F239" s="83" t="s">
        <v>323</v>
      </c>
      <c r="G239" s="61">
        <f t="shared" ref="G239:N239" si="115">SUM(G240:G241)</f>
        <v>3550</v>
      </c>
      <c r="H239" s="61">
        <f t="shared" si="115"/>
        <v>2920.4</v>
      </c>
      <c r="I239" s="61">
        <f t="shared" si="115"/>
        <v>3000</v>
      </c>
      <c r="J239" s="61">
        <f t="shared" si="115"/>
        <v>0</v>
      </c>
      <c r="K239" s="61">
        <f t="shared" si="115"/>
        <v>550</v>
      </c>
      <c r="L239" s="61">
        <f t="shared" si="115"/>
        <v>2920.4</v>
      </c>
      <c r="M239" s="61">
        <f t="shared" si="115"/>
        <v>0</v>
      </c>
      <c r="N239" s="61">
        <f t="shared" si="115"/>
        <v>0</v>
      </c>
      <c r="O239" s="61"/>
    </row>
    <row r="240" spans="1:15" ht="186.75" customHeight="1">
      <c r="A240" s="166"/>
      <c r="B240" s="167"/>
      <c r="C240" s="168"/>
      <c r="D240" s="169"/>
      <c r="E240" s="166"/>
      <c r="F240" s="83">
        <v>2013</v>
      </c>
      <c r="G240" s="58">
        <f t="shared" ref="G240:H242" si="116">I240+K240+M240</f>
        <v>250</v>
      </c>
      <c r="H240" s="61">
        <f t="shared" si="116"/>
        <v>1200</v>
      </c>
      <c r="I240" s="61">
        <v>0</v>
      </c>
      <c r="J240" s="61">
        <v>0</v>
      </c>
      <c r="K240" s="61">
        <v>250</v>
      </c>
      <c r="L240" s="61">
        <v>1200</v>
      </c>
      <c r="M240" s="61">
        <v>0</v>
      </c>
      <c r="N240" s="61">
        <v>0</v>
      </c>
      <c r="O240" s="56" t="s">
        <v>501</v>
      </c>
    </row>
    <row r="241" spans="1:15" ht="279.75" customHeight="1">
      <c r="A241" s="166"/>
      <c r="B241" s="167"/>
      <c r="C241" s="168"/>
      <c r="D241" s="169"/>
      <c r="E241" s="166"/>
      <c r="F241" s="83">
        <v>2014</v>
      </c>
      <c r="G241" s="58">
        <f t="shared" si="116"/>
        <v>3300</v>
      </c>
      <c r="H241" s="61">
        <f t="shared" si="116"/>
        <v>1720.4</v>
      </c>
      <c r="I241" s="61">
        <v>3000</v>
      </c>
      <c r="J241" s="61">
        <v>0</v>
      </c>
      <c r="K241" s="61">
        <v>300</v>
      </c>
      <c r="L241" s="61">
        <v>1720.4</v>
      </c>
      <c r="M241" s="61">
        <v>0</v>
      </c>
      <c r="N241" s="61">
        <v>0</v>
      </c>
      <c r="O241" s="56" t="s">
        <v>667</v>
      </c>
    </row>
    <row r="242" spans="1:15" ht="199.5" customHeight="1">
      <c r="A242" s="113"/>
      <c r="B242" s="120"/>
      <c r="C242" s="121"/>
      <c r="D242" s="122"/>
      <c r="E242" s="113"/>
      <c r="F242" s="83">
        <v>2015</v>
      </c>
      <c r="G242" s="58">
        <f t="shared" si="116"/>
        <v>320</v>
      </c>
      <c r="H242" s="61">
        <f t="shared" si="116"/>
        <v>303</v>
      </c>
      <c r="I242" s="61">
        <v>0</v>
      </c>
      <c r="J242" s="61">
        <v>0</v>
      </c>
      <c r="K242" s="61">
        <v>320</v>
      </c>
      <c r="L242" s="61">
        <v>303</v>
      </c>
      <c r="M242" s="61">
        <v>0</v>
      </c>
      <c r="N242" s="61">
        <v>0</v>
      </c>
      <c r="O242" s="56" t="s">
        <v>600</v>
      </c>
    </row>
    <row r="243" spans="1:15" ht="24.75" customHeight="1">
      <c r="A243" s="123" t="s">
        <v>263</v>
      </c>
      <c r="B243" s="114" t="s">
        <v>264</v>
      </c>
      <c r="C243" s="115"/>
      <c r="D243" s="116"/>
      <c r="E243" s="123" t="s">
        <v>217</v>
      </c>
      <c r="F243" s="83" t="s">
        <v>323</v>
      </c>
      <c r="G243" s="61">
        <f t="shared" ref="G243:N243" si="117">SUM(G244:G245)</f>
        <v>5400</v>
      </c>
      <c r="H243" s="61">
        <f t="shared" si="117"/>
        <v>1800</v>
      </c>
      <c r="I243" s="61">
        <f t="shared" si="117"/>
        <v>1800</v>
      </c>
      <c r="J243" s="61">
        <f t="shared" si="117"/>
        <v>0</v>
      </c>
      <c r="K243" s="61">
        <f t="shared" si="117"/>
        <v>3600</v>
      </c>
      <c r="L243" s="61">
        <f t="shared" si="117"/>
        <v>1800</v>
      </c>
      <c r="M243" s="61">
        <f t="shared" si="117"/>
        <v>0</v>
      </c>
      <c r="N243" s="61">
        <f t="shared" si="117"/>
        <v>0</v>
      </c>
      <c r="O243" s="61"/>
    </row>
    <row r="244" spans="1:15" ht="167.25" customHeight="1">
      <c r="A244" s="166"/>
      <c r="B244" s="167"/>
      <c r="C244" s="168"/>
      <c r="D244" s="169"/>
      <c r="E244" s="166"/>
      <c r="F244" s="83">
        <v>2013</v>
      </c>
      <c r="G244" s="58">
        <f t="shared" ref="G244:H246" si="118">I244+K244+M244</f>
        <v>1800</v>
      </c>
      <c r="H244" s="61">
        <f t="shared" si="118"/>
        <v>1800</v>
      </c>
      <c r="I244" s="61">
        <v>0</v>
      </c>
      <c r="J244" s="61">
        <v>0</v>
      </c>
      <c r="K244" s="61">
        <v>1800</v>
      </c>
      <c r="L244" s="61">
        <v>1800</v>
      </c>
      <c r="M244" s="61">
        <v>0</v>
      </c>
      <c r="N244" s="61">
        <v>0</v>
      </c>
      <c r="O244" s="13" t="s">
        <v>342</v>
      </c>
    </row>
    <row r="245" spans="1:15" ht="164.25" customHeight="1">
      <c r="A245" s="166"/>
      <c r="B245" s="167"/>
      <c r="C245" s="168"/>
      <c r="D245" s="169"/>
      <c r="E245" s="166"/>
      <c r="F245" s="83">
        <v>2014</v>
      </c>
      <c r="G245" s="58">
        <f t="shared" si="118"/>
        <v>3600</v>
      </c>
      <c r="H245" s="61">
        <f t="shared" si="118"/>
        <v>0</v>
      </c>
      <c r="I245" s="61">
        <v>1800</v>
      </c>
      <c r="J245" s="61">
        <v>0</v>
      </c>
      <c r="K245" s="61">
        <v>1800</v>
      </c>
      <c r="L245" s="61">
        <v>0</v>
      </c>
      <c r="M245" s="61">
        <v>0</v>
      </c>
      <c r="N245" s="61">
        <v>0</v>
      </c>
      <c r="O245" s="56" t="s">
        <v>452</v>
      </c>
    </row>
    <row r="246" spans="1:15" ht="121.5" customHeight="1">
      <c r="A246" s="113"/>
      <c r="B246" s="120"/>
      <c r="C246" s="121"/>
      <c r="D246" s="122"/>
      <c r="E246" s="113"/>
      <c r="F246" s="83">
        <v>2015</v>
      </c>
      <c r="G246" s="58">
        <f t="shared" si="118"/>
        <v>3600</v>
      </c>
      <c r="H246" s="61">
        <f t="shared" si="118"/>
        <v>0</v>
      </c>
      <c r="I246" s="61">
        <v>1800</v>
      </c>
      <c r="J246" s="61">
        <v>0</v>
      </c>
      <c r="K246" s="61">
        <v>1800</v>
      </c>
      <c r="L246" s="61">
        <v>0</v>
      </c>
      <c r="M246" s="61">
        <v>0</v>
      </c>
      <c r="N246" s="61">
        <v>0</v>
      </c>
      <c r="O246" s="56" t="s">
        <v>668</v>
      </c>
    </row>
    <row r="247" spans="1:15" ht="24" customHeight="1">
      <c r="A247" s="82"/>
      <c r="B247" s="129" t="s">
        <v>515</v>
      </c>
      <c r="C247" s="130"/>
      <c r="D247" s="131"/>
      <c r="E247" s="92"/>
      <c r="F247" s="83"/>
      <c r="G247" s="58"/>
      <c r="H247" s="61"/>
      <c r="I247" s="61"/>
      <c r="J247" s="61"/>
      <c r="K247" s="61"/>
      <c r="L247" s="61"/>
      <c r="M247" s="61"/>
      <c r="N247" s="61"/>
      <c r="O247" s="56"/>
    </row>
    <row r="248" spans="1:15" ht="120.75" customHeight="1">
      <c r="A248" s="82"/>
      <c r="B248" s="129" t="s">
        <v>601</v>
      </c>
      <c r="C248" s="130"/>
      <c r="D248" s="131"/>
      <c r="E248" s="83" t="s">
        <v>294</v>
      </c>
      <c r="F248" s="83">
        <v>2015</v>
      </c>
      <c r="G248" s="58">
        <f t="shared" ref="G248:H252" si="119">I248+K248+M248</f>
        <v>3600</v>
      </c>
      <c r="H248" s="61">
        <f t="shared" si="119"/>
        <v>0</v>
      </c>
      <c r="I248" s="61">
        <v>1800</v>
      </c>
      <c r="J248" s="61">
        <v>0</v>
      </c>
      <c r="K248" s="61">
        <v>1800</v>
      </c>
      <c r="L248" s="61">
        <v>0</v>
      </c>
      <c r="M248" s="61">
        <v>0</v>
      </c>
      <c r="N248" s="61">
        <v>0</v>
      </c>
      <c r="O248" s="56" t="s">
        <v>668</v>
      </c>
    </row>
    <row r="249" spans="1:15" ht="20.25" customHeight="1">
      <c r="A249" s="123" t="s">
        <v>265</v>
      </c>
      <c r="B249" s="114" t="s">
        <v>266</v>
      </c>
      <c r="C249" s="115"/>
      <c r="D249" s="116"/>
      <c r="E249" s="123" t="s">
        <v>217</v>
      </c>
      <c r="F249" s="83" t="s">
        <v>323</v>
      </c>
      <c r="G249" s="61">
        <f t="shared" ref="G249:N249" si="120">SUM(G250:G251)</f>
        <v>1454</v>
      </c>
      <c r="H249" s="61">
        <f t="shared" si="120"/>
        <v>2527</v>
      </c>
      <c r="I249" s="61">
        <f t="shared" si="120"/>
        <v>1158</v>
      </c>
      <c r="J249" s="61">
        <f t="shared" si="120"/>
        <v>0</v>
      </c>
      <c r="K249" s="61">
        <f t="shared" si="120"/>
        <v>296</v>
      </c>
      <c r="L249" s="61">
        <f t="shared" si="120"/>
        <v>2527</v>
      </c>
      <c r="M249" s="61">
        <f t="shared" si="120"/>
        <v>0</v>
      </c>
      <c r="N249" s="61">
        <f t="shared" si="120"/>
        <v>0</v>
      </c>
      <c r="O249" s="61"/>
    </row>
    <row r="250" spans="1:15" ht="162.75" customHeight="1">
      <c r="A250" s="166"/>
      <c r="B250" s="167"/>
      <c r="C250" s="168"/>
      <c r="D250" s="169"/>
      <c r="E250" s="166"/>
      <c r="F250" s="83">
        <v>2013</v>
      </c>
      <c r="G250" s="58">
        <f t="shared" si="119"/>
        <v>727</v>
      </c>
      <c r="H250" s="61">
        <f t="shared" si="119"/>
        <v>1800</v>
      </c>
      <c r="I250" s="61">
        <v>579</v>
      </c>
      <c r="J250" s="61">
        <v>0</v>
      </c>
      <c r="K250" s="61">
        <v>148</v>
      </c>
      <c r="L250" s="61">
        <v>1800</v>
      </c>
      <c r="M250" s="61">
        <v>0</v>
      </c>
      <c r="N250" s="61">
        <v>0</v>
      </c>
      <c r="O250" s="13" t="s">
        <v>342</v>
      </c>
    </row>
    <row r="251" spans="1:15" ht="134.25" customHeight="1">
      <c r="A251" s="166"/>
      <c r="B251" s="167"/>
      <c r="C251" s="168"/>
      <c r="D251" s="169"/>
      <c r="E251" s="166"/>
      <c r="F251" s="83">
        <v>2014</v>
      </c>
      <c r="G251" s="58">
        <f t="shared" si="119"/>
        <v>727</v>
      </c>
      <c r="H251" s="61">
        <f t="shared" si="119"/>
        <v>727</v>
      </c>
      <c r="I251" s="61">
        <v>579</v>
      </c>
      <c r="J251" s="61">
        <v>0</v>
      </c>
      <c r="K251" s="61">
        <v>148</v>
      </c>
      <c r="L251" s="61">
        <v>727</v>
      </c>
      <c r="M251" s="61">
        <v>0</v>
      </c>
      <c r="N251" s="61">
        <v>0</v>
      </c>
      <c r="O251" s="13" t="s">
        <v>502</v>
      </c>
    </row>
    <row r="252" spans="1:15" ht="123.75" customHeight="1">
      <c r="A252" s="113"/>
      <c r="B252" s="120"/>
      <c r="C252" s="121"/>
      <c r="D252" s="122"/>
      <c r="E252" s="113"/>
      <c r="F252" s="83">
        <v>2015</v>
      </c>
      <c r="G252" s="58">
        <f t="shared" si="119"/>
        <v>727</v>
      </c>
      <c r="H252" s="61">
        <f t="shared" si="119"/>
        <v>268</v>
      </c>
      <c r="I252" s="61">
        <v>579</v>
      </c>
      <c r="J252" s="61">
        <v>0</v>
      </c>
      <c r="K252" s="61">
        <v>148</v>
      </c>
      <c r="L252" s="61">
        <v>268</v>
      </c>
      <c r="M252" s="61">
        <v>0</v>
      </c>
      <c r="N252" s="61">
        <v>0</v>
      </c>
      <c r="O252" s="13" t="s">
        <v>556</v>
      </c>
    </row>
    <row r="253" spans="1:15" ht="26.25" customHeight="1">
      <c r="A253" s="178"/>
      <c r="B253" s="114" t="s">
        <v>147</v>
      </c>
      <c r="C253" s="179"/>
      <c r="D253" s="180"/>
      <c r="E253" s="178"/>
      <c r="F253" s="83" t="s">
        <v>323</v>
      </c>
      <c r="G253" s="61">
        <f>SUM(G254:G256)</f>
        <v>302651</v>
      </c>
      <c r="H253" s="61">
        <f t="shared" ref="H253:N253" si="121">SUM(H254:H256)</f>
        <v>7818.4</v>
      </c>
      <c r="I253" s="61">
        <f t="shared" si="121"/>
        <v>118537</v>
      </c>
      <c r="J253" s="61">
        <f t="shared" si="121"/>
        <v>0</v>
      </c>
      <c r="K253" s="61">
        <f t="shared" si="121"/>
        <v>33274</v>
      </c>
      <c r="L253" s="61">
        <f t="shared" si="121"/>
        <v>7818.4</v>
      </c>
      <c r="M253" s="61">
        <f t="shared" si="121"/>
        <v>150840</v>
      </c>
      <c r="N253" s="61">
        <f t="shared" si="121"/>
        <v>0</v>
      </c>
      <c r="O253" s="13"/>
    </row>
    <row r="254" spans="1:15" ht="23.25" customHeight="1">
      <c r="A254" s="171"/>
      <c r="B254" s="117"/>
      <c r="C254" s="118"/>
      <c r="D254" s="119"/>
      <c r="E254" s="171"/>
      <c r="F254" s="83">
        <v>2013</v>
      </c>
      <c r="G254" s="61">
        <f>G216+G240+G244+G250</f>
        <v>30277</v>
      </c>
      <c r="H254" s="61">
        <f t="shared" ref="H254:N254" si="122">H216+H240+H244+H250</f>
        <v>4800</v>
      </c>
      <c r="I254" s="61">
        <f t="shared" si="122"/>
        <v>25579</v>
      </c>
      <c r="J254" s="61">
        <f t="shared" si="122"/>
        <v>0</v>
      </c>
      <c r="K254" s="61">
        <f t="shared" si="122"/>
        <v>4698</v>
      </c>
      <c r="L254" s="61">
        <f t="shared" si="122"/>
        <v>4800</v>
      </c>
      <c r="M254" s="61">
        <f t="shared" si="122"/>
        <v>0</v>
      </c>
      <c r="N254" s="61">
        <f t="shared" si="122"/>
        <v>0</v>
      </c>
      <c r="O254" s="61"/>
    </row>
    <row r="255" spans="1:15" ht="23.25" customHeight="1">
      <c r="A255" s="171"/>
      <c r="B255" s="117"/>
      <c r="C255" s="118"/>
      <c r="D255" s="119"/>
      <c r="E255" s="171"/>
      <c r="F255" s="83">
        <v>2014</v>
      </c>
      <c r="G255" s="61">
        <f>G217+G241+G245+G251</f>
        <v>129127</v>
      </c>
      <c r="H255" s="61">
        <f t="shared" ref="H255:N256" si="123">H217+H241+H245+H251</f>
        <v>2447.4</v>
      </c>
      <c r="I255" s="61">
        <f t="shared" si="123"/>
        <v>72179</v>
      </c>
      <c r="J255" s="61">
        <f t="shared" si="123"/>
        <v>0</v>
      </c>
      <c r="K255" s="61">
        <f t="shared" si="123"/>
        <v>11948</v>
      </c>
      <c r="L255" s="61">
        <f t="shared" si="123"/>
        <v>2447.4</v>
      </c>
      <c r="M255" s="61">
        <f t="shared" si="123"/>
        <v>45000</v>
      </c>
      <c r="N255" s="61">
        <f t="shared" si="123"/>
        <v>0</v>
      </c>
      <c r="O255" s="61"/>
    </row>
    <row r="256" spans="1:15" ht="23.25" customHeight="1">
      <c r="A256" s="113"/>
      <c r="B256" s="120"/>
      <c r="C256" s="121"/>
      <c r="D256" s="122"/>
      <c r="E256" s="113"/>
      <c r="F256" s="83">
        <v>2015</v>
      </c>
      <c r="G256" s="61">
        <f>G218+G242+G246+G252</f>
        <v>143247</v>
      </c>
      <c r="H256" s="61">
        <f t="shared" si="123"/>
        <v>571</v>
      </c>
      <c r="I256" s="61">
        <f t="shared" si="123"/>
        <v>20779</v>
      </c>
      <c r="J256" s="61">
        <f t="shared" si="123"/>
        <v>0</v>
      </c>
      <c r="K256" s="61">
        <f t="shared" si="123"/>
        <v>16628</v>
      </c>
      <c r="L256" s="61">
        <f t="shared" si="123"/>
        <v>571</v>
      </c>
      <c r="M256" s="61">
        <f t="shared" si="123"/>
        <v>105840</v>
      </c>
      <c r="N256" s="61">
        <f t="shared" si="123"/>
        <v>0</v>
      </c>
      <c r="O256" s="61"/>
    </row>
    <row r="257" spans="1:15" ht="24.75" customHeight="1">
      <c r="A257" s="175" t="s">
        <v>267</v>
      </c>
      <c r="B257" s="176"/>
      <c r="C257" s="176"/>
      <c r="D257" s="176"/>
      <c r="E257" s="176"/>
      <c r="F257" s="176"/>
      <c r="G257" s="176"/>
      <c r="H257" s="176"/>
      <c r="I257" s="176"/>
      <c r="J257" s="176"/>
      <c r="K257" s="176"/>
      <c r="L257" s="176"/>
      <c r="M257" s="176"/>
      <c r="N257" s="176"/>
      <c r="O257" s="176"/>
    </row>
    <row r="258" spans="1:15" ht="27" customHeight="1">
      <c r="A258" s="123" t="s">
        <v>268</v>
      </c>
      <c r="B258" s="114" t="s">
        <v>269</v>
      </c>
      <c r="C258" s="115"/>
      <c r="D258" s="116"/>
      <c r="E258" s="123" t="s">
        <v>217</v>
      </c>
      <c r="F258" s="83" t="s">
        <v>323</v>
      </c>
      <c r="G258" s="61">
        <f>SUM(G259:G261)</f>
        <v>9895.7000000000007</v>
      </c>
      <c r="H258" s="61">
        <f t="shared" ref="H258:N258" si="124">SUM(H259:H261)</f>
        <v>8064</v>
      </c>
      <c r="I258" s="61">
        <f t="shared" si="124"/>
        <v>0</v>
      </c>
      <c r="J258" s="61">
        <f t="shared" si="124"/>
        <v>0</v>
      </c>
      <c r="K258" s="61">
        <f t="shared" si="124"/>
        <v>9628.7000000000007</v>
      </c>
      <c r="L258" s="61">
        <f t="shared" si="124"/>
        <v>6166</v>
      </c>
      <c r="M258" s="61">
        <f t="shared" si="124"/>
        <v>267</v>
      </c>
      <c r="N258" s="61">
        <f t="shared" si="124"/>
        <v>1898</v>
      </c>
      <c r="O258" s="61"/>
    </row>
    <row r="259" spans="1:15" ht="27" customHeight="1">
      <c r="A259" s="166"/>
      <c r="B259" s="167"/>
      <c r="C259" s="168"/>
      <c r="D259" s="169"/>
      <c r="E259" s="166"/>
      <c r="F259" s="3">
        <v>2013</v>
      </c>
      <c r="G259" s="61">
        <f>G263+G267+G271+G275</f>
        <v>3052.7</v>
      </c>
      <c r="H259" s="61">
        <f t="shared" ref="H259:N259" si="125">H263+H267+H271+H275</f>
        <v>2919</v>
      </c>
      <c r="I259" s="61">
        <f t="shared" si="125"/>
        <v>0</v>
      </c>
      <c r="J259" s="61">
        <f t="shared" si="125"/>
        <v>0</v>
      </c>
      <c r="K259" s="61">
        <f t="shared" si="125"/>
        <v>2970.7</v>
      </c>
      <c r="L259" s="61">
        <f t="shared" si="125"/>
        <v>1466</v>
      </c>
      <c r="M259" s="61">
        <f t="shared" si="125"/>
        <v>82</v>
      </c>
      <c r="N259" s="61">
        <f t="shared" si="125"/>
        <v>1453</v>
      </c>
      <c r="O259" s="61"/>
    </row>
    <row r="260" spans="1:15" ht="27" customHeight="1">
      <c r="A260" s="166"/>
      <c r="B260" s="167"/>
      <c r="C260" s="168"/>
      <c r="D260" s="169"/>
      <c r="E260" s="166"/>
      <c r="F260" s="3">
        <v>2014</v>
      </c>
      <c r="G260" s="61">
        <f>G264+G268+G272+G276</f>
        <v>3279.5</v>
      </c>
      <c r="H260" s="61">
        <f t="shared" ref="H260:N260" si="126">H264+H268+H272+H276</f>
        <v>3561</v>
      </c>
      <c r="I260" s="61">
        <f t="shared" si="126"/>
        <v>0</v>
      </c>
      <c r="J260" s="61">
        <f t="shared" si="126"/>
        <v>0</v>
      </c>
      <c r="K260" s="61">
        <f t="shared" si="126"/>
        <v>3191</v>
      </c>
      <c r="L260" s="61">
        <f t="shared" si="126"/>
        <v>3116</v>
      </c>
      <c r="M260" s="61">
        <f t="shared" si="126"/>
        <v>88.5</v>
      </c>
      <c r="N260" s="61">
        <f t="shared" si="126"/>
        <v>445</v>
      </c>
      <c r="O260" s="61"/>
    </row>
    <row r="261" spans="1:15" ht="27" customHeight="1">
      <c r="A261" s="113"/>
      <c r="B261" s="120"/>
      <c r="C261" s="121"/>
      <c r="D261" s="122"/>
      <c r="E261" s="113"/>
      <c r="F261" s="3">
        <v>2015</v>
      </c>
      <c r="G261" s="61">
        <f t="shared" ref="G261:N261" si="127">G265+G269+G273+G277</f>
        <v>3563.5</v>
      </c>
      <c r="H261" s="61">
        <f t="shared" si="127"/>
        <v>1584</v>
      </c>
      <c r="I261" s="61">
        <f t="shared" si="127"/>
        <v>0</v>
      </c>
      <c r="J261" s="61">
        <f t="shared" si="127"/>
        <v>0</v>
      </c>
      <c r="K261" s="61">
        <f t="shared" si="127"/>
        <v>3467</v>
      </c>
      <c r="L261" s="61">
        <f t="shared" si="127"/>
        <v>1584</v>
      </c>
      <c r="M261" s="61">
        <f t="shared" si="127"/>
        <v>96.5</v>
      </c>
      <c r="N261" s="61">
        <f t="shared" si="127"/>
        <v>0</v>
      </c>
      <c r="O261" s="61"/>
    </row>
    <row r="262" spans="1:15" ht="33.75" customHeight="1">
      <c r="A262" s="108" t="s">
        <v>27</v>
      </c>
      <c r="B262" s="99" t="s">
        <v>270</v>
      </c>
      <c r="C262" s="100"/>
      <c r="D262" s="101"/>
      <c r="E262" s="111" t="s">
        <v>217</v>
      </c>
      <c r="F262" s="87" t="s">
        <v>323</v>
      </c>
      <c r="G262" s="72">
        <f>SUM(G263:G265)</f>
        <v>2185</v>
      </c>
      <c r="H262" s="72">
        <f t="shared" ref="H262:N262" si="128">SUM(H263:H265)</f>
        <v>3063</v>
      </c>
      <c r="I262" s="72">
        <f t="shared" si="128"/>
        <v>0</v>
      </c>
      <c r="J262" s="72">
        <f t="shared" si="128"/>
        <v>0</v>
      </c>
      <c r="K262" s="72">
        <f t="shared" si="128"/>
        <v>2185</v>
      </c>
      <c r="L262" s="72">
        <f t="shared" si="128"/>
        <v>1805</v>
      </c>
      <c r="M262" s="72">
        <f t="shared" si="128"/>
        <v>0</v>
      </c>
      <c r="N262" s="72">
        <f t="shared" si="128"/>
        <v>1258</v>
      </c>
      <c r="O262" s="72"/>
    </row>
    <row r="263" spans="1:15" ht="184.5" customHeight="1">
      <c r="A263" s="109"/>
      <c r="B263" s="102"/>
      <c r="C263" s="103"/>
      <c r="D263" s="104"/>
      <c r="E263" s="112"/>
      <c r="F263" s="87">
        <v>2013</v>
      </c>
      <c r="G263" s="63">
        <f t="shared" ref="G263:G277" si="129">I263+K263+M263</f>
        <v>680</v>
      </c>
      <c r="H263" s="72">
        <f>J263+L263+N263</f>
        <v>1905</v>
      </c>
      <c r="I263" s="72">
        <v>0</v>
      </c>
      <c r="J263" s="72">
        <v>0</v>
      </c>
      <c r="K263" s="72">
        <v>680</v>
      </c>
      <c r="L263" s="72">
        <v>647</v>
      </c>
      <c r="M263" s="72">
        <v>0</v>
      </c>
      <c r="N263" s="72">
        <v>1258</v>
      </c>
      <c r="O263" s="56" t="s">
        <v>343</v>
      </c>
    </row>
    <row r="264" spans="1:15" ht="234.75" customHeight="1">
      <c r="A264" s="109"/>
      <c r="B264" s="102"/>
      <c r="C264" s="103"/>
      <c r="D264" s="104"/>
      <c r="E264" s="112"/>
      <c r="F264" s="76">
        <v>2014</v>
      </c>
      <c r="G264" s="63">
        <f t="shared" si="129"/>
        <v>727</v>
      </c>
      <c r="H264" s="36">
        <f>J264+L264+N264</f>
        <v>921</v>
      </c>
      <c r="I264" s="36">
        <v>0</v>
      </c>
      <c r="J264" s="36">
        <v>0</v>
      </c>
      <c r="K264" s="36">
        <v>727</v>
      </c>
      <c r="L264" s="36">
        <v>921</v>
      </c>
      <c r="M264" s="36">
        <v>0</v>
      </c>
      <c r="N264" s="36">
        <v>0</v>
      </c>
      <c r="O264" s="37" t="s">
        <v>387</v>
      </c>
    </row>
    <row r="265" spans="1:15" ht="165" customHeight="1">
      <c r="A265" s="113"/>
      <c r="B265" s="120"/>
      <c r="C265" s="121"/>
      <c r="D265" s="122"/>
      <c r="E265" s="113"/>
      <c r="F265" s="87">
        <v>2015</v>
      </c>
      <c r="G265" s="63">
        <f t="shared" si="129"/>
        <v>778</v>
      </c>
      <c r="H265" s="36">
        <f>J265+L265+N265</f>
        <v>237</v>
      </c>
      <c r="I265" s="72">
        <v>0</v>
      </c>
      <c r="J265" s="72">
        <v>0</v>
      </c>
      <c r="K265" s="72">
        <v>778</v>
      </c>
      <c r="L265" s="72">
        <v>237</v>
      </c>
      <c r="M265" s="72">
        <v>0</v>
      </c>
      <c r="N265" s="72">
        <v>0</v>
      </c>
      <c r="O265" s="48" t="s">
        <v>616</v>
      </c>
    </row>
    <row r="266" spans="1:15" ht="36" customHeight="1">
      <c r="A266" s="108" t="s">
        <v>28</v>
      </c>
      <c r="B266" s="99" t="s">
        <v>271</v>
      </c>
      <c r="C266" s="100"/>
      <c r="D266" s="101"/>
      <c r="E266" s="111" t="s">
        <v>217</v>
      </c>
      <c r="F266" s="87" t="s">
        <v>323</v>
      </c>
      <c r="G266" s="72">
        <f>SUM(G267:G269)</f>
        <v>123</v>
      </c>
      <c r="H266" s="72">
        <f t="shared" ref="H266:N266" si="130">SUM(H267:H269)</f>
        <v>730</v>
      </c>
      <c r="I266" s="72">
        <f t="shared" si="130"/>
        <v>0</v>
      </c>
      <c r="J266" s="72">
        <f t="shared" si="130"/>
        <v>0</v>
      </c>
      <c r="K266" s="72">
        <f t="shared" si="130"/>
        <v>123</v>
      </c>
      <c r="L266" s="72">
        <f t="shared" si="130"/>
        <v>730</v>
      </c>
      <c r="M266" s="72">
        <f t="shared" si="130"/>
        <v>0</v>
      </c>
      <c r="N266" s="72">
        <f t="shared" si="130"/>
        <v>0</v>
      </c>
      <c r="O266" s="72"/>
    </row>
    <row r="267" spans="1:15" ht="197.25" customHeight="1">
      <c r="A267" s="109"/>
      <c r="B267" s="102"/>
      <c r="C267" s="103"/>
      <c r="D267" s="104"/>
      <c r="E267" s="112"/>
      <c r="F267" s="87">
        <v>2013</v>
      </c>
      <c r="G267" s="63">
        <f t="shared" si="129"/>
        <v>38</v>
      </c>
      <c r="H267" s="63">
        <f>J267+L267+N267</f>
        <v>38</v>
      </c>
      <c r="I267" s="72">
        <v>0</v>
      </c>
      <c r="J267" s="72">
        <v>0</v>
      </c>
      <c r="K267" s="72">
        <v>38</v>
      </c>
      <c r="L267" s="72">
        <v>38</v>
      </c>
      <c r="M267" s="72">
        <v>0</v>
      </c>
      <c r="N267" s="72">
        <v>0</v>
      </c>
      <c r="O267" s="56" t="s">
        <v>344</v>
      </c>
    </row>
    <row r="268" spans="1:15" ht="231" customHeight="1">
      <c r="A268" s="109"/>
      <c r="B268" s="102"/>
      <c r="C268" s="103"/>
      <c r="D268" s="104"/>
      <c r="E268" s="112"/>
      <c r="F268" s="76">
        <v>2014</v>
      </c>
      <c r="G268" s="63">
        <f t="shared" si="129"/>
        <v>41</v>
      </c>
      <c r="H268" s="36">
        <f>J268+L268+N268</f>
        <v>676</v>
      </c>
      <c r="I268" s="36">
        <v>0</v>
      </c>
      <c r="J268" s="36">
        <v>0</v>
      </c>
      <c r="K268" s="36">
        <v>41</v>
      </c>
      <c r="L268" s="36">
        <v>676</v>
      </c>
      <c r="M268" s="36">
        <v>0</v>
      </c>
      <c r="N268" s="36">
        <v>0</v>
      </c>
      <c r="O268" s="37" t="s">
        <v>388</v>
      </c>
    </row>
    <row r="269" spans="1:15" ht="178.5" customHeight="1">
      <c r="A269" s="113"/>
      <c r="B269" s="120"/>
      <c r="C269" s="121"/>
      <c r="D269" s="122"/>
      <c r="E269" s="113"/>
      <c r="F269" s="87">
        <v>2015</v>
      </c>
      <c r="G269" s="63">
        <f t="shared" si="129"/>
        <v>44</v>
      </c>
      <c r="H269" s="36">
        <f>J269+L269+N269</f>
        <v>16</v>
      </c>
      <c r="I269" s="72">
        <v>0</v>
      </c>
      <c r="J269" s="72">
        <v>0</v>
      </c>
      <c r="K269" s="72">
        <v>44</v>
      </c>
      <c r="L269" s="49">
        <f>13.6+2.4</f>
        <v>16</v>
      </c>
      <c r="M269" s="72">
        <v>0</v>
      </c>
      <c r="N269" s="72">
        <v>0</v>
      </c>
      <c r="O269" s="48" t="s">
        <v>616</v>
      </c>
    </row>
    <row r="270" spans="1:15" ht="37.5" customHeight="1">
      <c r="A270" s="108" t="s">
        <v>29</v>
      </c>
      <c r="B270" s="99" t="s">
        <v>272</v>
      </c>
      <c r="C270" s="100"/>
      <c r="D270" s="101"/>
      <c r="E270" s="111" t="s">
        <v>217</v>
      </c>
      <c r="F270" s="87" t="s">
        <v>323</v>
      </c>
      <c r="G270" s="72">
        <f>SUM(G271:G273)</f>
        <v>420</v>
      </c>
      <c r="H270" s="72">
        <f t="shared" ref="H270:N270" si="131">SUM(H271:H273)</f>
        <v>390</v>
      </c>
      <c r="I270" s="72">
        <f t="shared" si="131"/>
        <v>0</v>
      </c>
      <c r="J270" s="72">
        <f t="shared" si="131"/>
        <v>0</v>
      </c>
      <c r="K270" s="72">
        <f t="shared" si="131"/>
        <v>420</v>
      </c>
      <c r="L270" s="72">
        <f t="shared" si="131"/>
        <v>390</v>
      </c>
      <c r="M270" s="72">
        <f t="shared" si="131"/>
        <v>0</v>
      </c>
      <c r="N270" s="72">
        <f t="shared" si="131"/>
        <v>0</v>
      </c>
      <c r="O270" s="72"/>
    </row>
    <row r="271" spans="1:15" ht="146.25" customHeight="1">
      <c r="A271" s="109"/>
      <c r="B271" s="102"/>
      <c r="C271" s="103"/>
      <c r="D271" s="104"/>
      <c r="E271" s="112"/>
      <c r="F271" s="87">
        <v>2013</v>
      </c>
      <c r="G271" s="63">
        <f t="shared" si="129"/>
        <v>130</v>
      </c>
      <c r="H271" s="63">
        <f>J271+L271+N271</f>
        <v>130</v>
      </c>
      <c r="I271" s="72">
        <v>0</v>
      </c>
      <c r="J271" s="72">
        <v>0</v>
      </c>
      <c r="K271" s="72">
        <v>130</v>
      </c>
      <c r="L271" s="72">
        <v>130</v>
      </c>
      <c r="M271" s="72">
        <v>0</v>
      </c>
      <c r="N271" s="77">
        <v>0</v>
      </c>
      <c r="O271" s="56" t="s">
        <v>345</v>
      </c>
    </row>
    <row r="272" spans="1:15" ht="75.75" customHeight="1">
      <c r="A272" s="109"/>
      <c r="B272" s="102"/>
      <c r="C272" s="103"/>
      <c r="D272" s="104"/>
      <c r="E272" s="112"/>
      <c r="F272" s="76">
        <v>2014</v>
      </c>
      <c r="G272" s="63">
        <f t="shared" si="129"/>
        <v>140</v>
      </c>
      <c r="H272" s="36">
        <f>J272+L272+N272</f>
        <v>130</v>
      </c>
      <c r="I272" s="36">
        <v>0</v>
      </c>
      <c r="J272" s="36">
        <v>0</v>
      </c>
      <c r="K272" s="36">
        <v>140</v>
      </c>
      <c r="L272" s="36">
        <v>130</v>
      </c>
      <c r="M272" s="36">
        <v>0</v>
      </c>
      <c r="N272" s="36">
        <v>0</v>
      </c>
      <c r="O272" s="14" t="s">
        <v>389</v>
      </c>
    </row>
    <row r="273" spans="1:15" ht="90" customHeight="1">
      <c r="A273" s="113"/>
      <c r="B273" s="120"/>
      <c r="C273" s="121"/>
      <c r="D273" s="122"/>
      <c r="E273" s="113"/>
      <c r="F273" s="87">
        <v>2015</v>
      </c>
      <c r="G273" s="63">
        <f t="shared" si="129"/>
        <v>150</v>
      </c>
      <c r="H273" s="63">
        <f>J273+L273+N273</f>
        <v>130</v>
      </c>
      <c r="I273" s="72">
        <v>0</v>
      </c>
      <c r="J273" s="72">
        <v>0</v>
      </c>
      <c r="K273" s="72">
        <v>150</v>
      </c>
      <c r="L273" s="72">
        <v>130</v>
      </c>
      <c r="M273" s="72">
        <v>0</v>
      </c>
      <c r="N273" s="72">
        <v>0</v>
      </c>
      <c r="O273" s="48" t="s">
        <v>617</v>
      </c>
    </row>
    <row r="274" spans="1:15" ht="34.5" customHeight="1">
      <c r="A274" s="108" t="s">
        <v>30</v>
      </c>
      <c r="B274" s="99" t="s">
        <v>618</v>
      </c>
      <c r="C274" s="100"/>
      <c r="D274" s="101"/>
      <c r="E274" s="111" t="s">
        <v>217</v>
      </c>
      <c r="F274" s="87" t="s">
        <v>323</v>
      </c>
      <c r="G274" s="72">
        <f>SUM(G275:G277)</f>
        <v>7167.7</v>
      </c>
      <c r="H274" s="72">
        <f t="shared" ref="H274:N274" si="132">SUM(H275:H277)</f>
        <v>3881</v>
      </c>
      <c r="I274" s="72">
        <f t="shared" si="132"/>
        <v>0</v>
      </c>
      <c r="J274" s="72">
        <f t="shared" si="132"/>
        <v>0</v>
      </c>
      <c r="K274" s="72">
        <f t="shared" si="132"/>
        <v>6900.7</v>
      </c>
      <c r="L274" s="72">
        <f t="shared" si="132"/>
        <v>3241</v>
      </c>
      <c r="M274" s="72">
        <f t="shared" si="132"/>
        <v>267</v>
      </c>
      <c r="N274" s="72">
        <f t="shared" si="132"/>
        <v>640</v>
      </c>
      <c r="O274" s="72"/>
    </row>
    <row r="275" spans="1:15" ht="92.25" customHeight="1">
      <c r="A275" s="109"/>
      <c r="B275" s="102"/>
      <c r="C275" s="103"/>
      <c r="D275" s="104"/>
      <c r="E275" s="112"/>
      <c r="F275" s="87">
        <v>2013</v>
      </c>
      <c r="G275" s="63">
        <f t="shared" si="129"/>
        <v>2204.6999999999998</v>
      </c>
      <c r="H275" s="63">
        <f>J275+L275+N275</f>
        <v>846</v>
      </c>
      <c r="I275" s="72">
        <v>0</v>
      </c>
      <c r="J275" s="72">
        <v>0</v>
      </c>
      <c r="K275" s="72">
        <v>2122.6999999999998</v>
      </c>
      <c r="L275" s="72">
        <v>651</v>
      </c>
      <c r="M275" s="72">
        <v>82</v>
      </c>
      <c r="N275" s="72">
        <v>195</v>
      </c>
      <c r="O275" s="56" t="s">
        <v>346</v>
      </c>
    </row>
    <row r="276" spans="1:15" ht="217.5" customHeight="1">
      <c r="A276" s="109"/>
      <c r="B276" s="102"/>
      <c r="C276" s="103"/>
      <c r="D276" s="104"/>
      <c r="E276" s="112"/>
      <c r="F276" s="76">
        <v>2014</v>
      </c>
      <c r="G276" s="63">
        <f t="shared" si="129"/>
        <v>2371.5</v>
      </c>
      <c r="H276" s="36">
        <f>J276+L276+N276</f>
        <v>1834</v>
      </c>
      <c r="I276" s="36">
        <v>0</v>
      </c>
      <c r="J276" s="36">
        <v>0</v>
      </c>
      <c r="K276" s="36">
        <v>2283</v>
      </c>
      <c r="L276" s="36">
        <v>1389</v>
      </c>
      <c r="M276" s="36">
        <v>88.5</v>
      </c>
      <c r="N276" s="36">
        <v>445</v>
      </c>
      <c r="O276" s="14" t="s">
        <v>390</v>
      </c>
    </row>
    <row r="277" spans="1:15" ht="83.25" customHeight="1">
      <c r="A277" s="113"/>
      <c r="B277" s="120"/>
      <c r="C277" s="121"/>
      <c r="D277" s="122"/>
      <c r="E277" s="113"/>
      <c r="F277" s="87">
        <v>2015</v>
      </c>
      <c r="G277" s="63">
        <f t="shared" si="129"/>
        <v>2591.5</v>
      </c>
      <c r="H277" s="36">
        <f>J277+L277+N277</f>
        <v>1201</v>
      </c>
      <c r="I277" s="72">
        <v>0</v>
      </c>
      <c r="J277" s="72">
        <v>0</v>
      </c>
      <c r="K277" s="72">
        <v>2495</v>
      </c>
      <c r="L277" s="49">
        <v>1201</v>
      </c>
      <c r="M277" s="72">
        <v>96.5</v>
      </c>
      <c r="N277" s="72">
        <v>0</v>
      </c>
      <c r="O277" s="51" t="s">
        <v>677</v>
      </c>
    </row>
    <row r="278" spans="1:15" ht="25.5" customHeight="1">
      <c r="A278" s="123" t="s">
        <v>273</v>
      </c>
      <c r="B278" s="114" t="s">
        <v>274</v>
      </c>
      <c r="C278" s="115"/>
      <c r="D278" s="116"/>
      <c r="E278" s="123" t="s">
        <v>217</v>
      </c>
      <c r="F278" s="83" t="s">
        <v>323</v>
      </c>
      <c r="G278" s="61">
        <f>SUM(G279:G281)</f>
        <v>218150.8</v>
      </c>
      <c r="H278" s="61">
        <f t="shared" ref="H278:N278" si="133">SUM(H279:H281)</f>
        <v>18239.5</v>
      </c>
      <c r="I278" s="61">
        <f t="shared" si="133"/>
        <v>148294</v>
      </c>
      <c r="J278" s="61">
        <f t="shared" si="133"/>
        <v>10184</v>
      </c>
      <c r="K278" s="61">
        <f t="shared" si="133"/>
        <v>68788.5</v>
      </c>
      <c r="L278" s="61">
        <f t="shared" si="133"/>
        <v>7464.5</v>
      </c>
      <c r="M278" s="61">
        <f t="shared" si="133"/>
        <v>1068.3000000000002</v>
      </c>
      <c r="N278" s="61">
        <f t="shared" si="133"/>
        <v>591</v>
      </c>
      <c r="O278" s="61"/>
    </row>
    <row r="279" spans="1:15" ht="25.5" customHeight="1">
      <c r="A279" s="166"/>
      <c r="B279" s="167"/>
      <c r="C279" s="168"/>
      <c r="D279" s="169"/>
      <c r="E279" s="166"/>
      <c r="F279" s="83">
        <v>2013</v>
      </c>
      <c r="G279" s="61">
        <f>G283+G287+G291+G295</f>
        <v>15217.5</v>
      </c>
      <c r="H279" s="61">
        <f t="shared" ref="H279:N279" si="134">H283+H287+H291+H295</f>
        <v>12090</v>
      </c>
      <c r="I279" s="61">
        <f t="shared" si="134"/>
        <v>10294</v>
      </c>
      <c r="J279" s="61">
        <f t="shared" si="134"/>
        <v>7584</v>
      </c>
      <c r="K279" s="61">
        <f t="shared" si="134"/>
        <v>4595.5</v>
      </c>
      <c r="L279" s="61">
        <f t="shared" si="134"/>
        <v>4292</v>
      </c>
      <c r="M279" s="61">
        <f t="shared" si="134"/>
        <v>328</v>
      </c>
      <c r="N279" s="61">
        <f t="shared" si="134"/>
        <v>214</v>
      </c>
      <c r="O279" s="61"/>
    </row>
    <row r="280" spans="1:15" ht="26.25" customHeight="1">
      <c r="A280" s="166"/>
      <c r="B280" s="167"/>
      <c r="C280" s="168"/>
      <c r="D280" s="169"/>
      <c r="E280" s="166"/>
      <c r="F280" s="83">
        <v>2014</v>
      </c>
      <c r="G280" s="61">
        <f>G284+G288+G292+G296</f>
        <v>94267.7</v>
      </c>
      <c r="H280" s="61">
        <f t="shared" ref="H280:N280" si="135">H284+H288+H292+H296</f>
        <v>5687.5</v>
      </c>
      <c r="I280" s="61">
        <f t="shared" si="135"/>
        <v>63000</v>
      </c>
      <c r="J280" s="61">
        <f t="shared" si="135"/>
        <v>2600</v>
      </c>
      <c r="K280" s="61">
        <f t="shared" si="135"/>
        <v>30913.5</v>
      </c>
      <c r="L280" s="61">
        <f t="shared" si="135"/>
        <v>2759.5</v>
      </c>
      <c r="M280" s="61">
        <f t="shared" si="135"/>
        <v>354.2</v>
      </c>
      <c r="N280" s="61">
        <f t="shared" si="135"/>
        <v>328</v>
      </c>
      <c r="O280" s="61"/>
    </row>
    <row r="281" spans="1:15" ht="27" customHeight="1">
      <c r="A281" s="113"/>
      <c r="B281" s="120"/>
      <c r="C281" s="121"/>
      <c r="D281" s="122"/>
      <c r="E281" s="113"/>
      <c r="F281" s="83">
        <v>2015</v>
      </c>
      <c r="G281" s="61">
        <f>G285+G289+G293+G297</f>
        <v>108665.60000000001</v>
      </c>
      <c r="H281" s="61">
        <f t="shared" ref="H281:N281" si="136">H285+H289+H293+H297</f>
        <v>462</v>
      </c>
      <c r="I281" s="61">
        <f t="shared" si="136"/>
        <v>75000</v>
      </c>
      <c r="J281" s="61">
        <f t="shared" si="136"/>
        <v>0</v>
      </c>
      <c r="K281" s="61">
        <f t="shared" si="136"/>
        <v>33279.5</v>
      </c>
      <c r="L281" s="61">
        <f t="shared" si="136"/>
        <v>413</v>
      </c>
      <c r="M281" s="61">
        <f t="shared" si="136"/>
        <v>386.1</v>
      </c>
      <c r="N281" s="61">
        <f t="shared" si="136"/>
        <v>49</v>
      </c>
      <c r="O281" s="61"/>
    </row>
    <row r="282" spans="1:15" ht="32.25" customHeight="1">
      <c r="A282" s="108" t="s">
        <v>31</v>
      </c>
      <c r="B282" s="99" t="s">
        <v>275</v>
      </c>
      <c r="C282" s="100"/>
      <c r="D282" s="101"/>
      <c r="E282" s="111" t="s">
        <v>217</v>
      </c>
      <c r="F282" s="87" t="s">
        <v>323</v>
      </c>
      <c r="G282" s="72">
        <f>SUM(G283:G285)</f>
        <v>1200</v>
      </c>
      <c r="H282" s="72">
        <f t="shared" ref="H282:N282" si="137">SUM(H283:H285)</f>
        <v>452.5</v>
      </c>
      <c r="I282" s="72">
        <f t="shared" si="137"/>
        <v>0</v>
      </c>
      <c r="J282" s="72">
        <f t="shared" si="137"/>
        <v>0</v>
      </c>
      <c r="K282" s="72">
        <f t="shared" si="137"/>
        <v>1200</v>
      </c>
      <c r="L282" s="72">
        <f t="shared" si="137"/>
        <v>452.5</v>
      </c>
      <c r="M282" s="72">
        <f t="shared" si="137"/>
        <v>0</v>
      </c>
      <c r="N282" s="72">
        <f t="shared" si="137"/>
        <v>0</v>
      </c>
      <c r="O282" s="72"/>
    </row>
    <row r="283" spans="1:15" ht="69.75" customHeight="1">
      <c r="A283" s="109"/>
      <c r="B283" s="102"/>
      <c r="C283" s="103"/>
      <c r="D283" s="104"/>
      <c r="E283" s="112"/>
      <c r="F283" s="87">
        <v>2013</v>
      </c>
      <c r="G283" s="63">
        <f t="shared" ref="G283:H285" si="138">I283+K283+M283</f>
        <v>300</v>
      </c>
      <c r="H283" s="63">
        <f t="shared" si="138"/>
        <v>354</v>
      </c>
      <c r="I283" s="87">
        <v>0</v>
      </c>
      <c r="J283" s="87">
        <v>0</v>
      </c>
      <c r="K283" s="72">
        <v>300</v>
      </c>
      <c r="L283" s="72">
        <v>354</v>
      </c>
      <c r="M283" s="87">
        <v>0</v>
      </c>
      <c r="N283" s="87">
        <v>0</v>
      </c>
      <c r="O283" s="56" t="s">
        <v>457</v>
      </c>
    </row>
    <row r="284" spans="1:15" ht="98.25" customHeight="1">
      <c r="A284" s="109"/>
      <c r="B284" s="102"/>
      <c r="C284" s="103"/>
      <c r="D284" s="104"/>
      <c r="E284" s="112"/>
      <c r="F284" s="76">
        <v>2014</v>
      </c>
      <c r="G284" s="63">
        <f t="shared" si="138"/>
        <v>400</v>
      </c>
      <c r="H284" s="36">
        <f t="shared" si="138"/>
        <v>98.5</v>
      </c>
      <c r="I284" s="38">
        <v>0</v>
      </c>
      <c r="J284" s="38">
        <v>0</v>
      </c>
      <c r="K284" s="36">
        <v>400</v>
      </c>
      <c r="L284" s="36">
        <v>98.5</v>
      </c>
      <c r="M284" s="38">
        <v>0</v>
      </c>
      <c r="N284" s="38">
        <v>0</v>
      </c>
      <c r="O284" s="37" t="s">
        <v>391</v>
      </c>
    </row>
    <row r="285" spans="1:15" ht="101.25" customHeight="1">
      <c r="A285" s="113"/>
      <c r="B285" s="120"/>
      <c r="C285" s="121"/>
      <c r="D285" s="122"/>
      <c r="E285" s="113"/>
      <c r="F285" s="87">
        <v>2015</v>
      </c>
      <c r="G285" s="63">
        <f t="shared" si="138"/>
        <v>500</v>
      </c>
      <c r="H285" s="36">
        <f t="shared" si="138"/>
        <v>0</v>
      </c>
      <c r="I285" s="87">
        <v>0</v>
      </c>
      <c r="J285" s="72">
        <v>0</v>
      </c>
      <c r="K285" s="72">
        <v>500</v>
      </c>
      <c r="L285" s="72">
        <v>0</v>
      </c>
      <c r="M285" s="87">
        <v>0</v>
      </c>
      <c r="N285" s="72">
        <v>0</v>
      </c>
      <c r="O285" s="50" t="s">
        <v>619</v>
      </c>
    </row>
    <row r="286" spans="1:15" ht="31.5" customHeight="1">
      <c r="A286" s="225" t="s">
        <v>32</v>
      </c>
      <c r="B286" s="99" t="s">
        <v>276</v>
      </c>
      <c r="C286" s="100"/>
      <c r="D286" s="101"/>
      <c r="E286" s="111" t="s">
        <v>277</v>
      </c>
      <c r="F286" s="87" t="s">
        <v>323</v>
      </c>
      <c r="G286" s="72">
        <f>SUM(G287:G289)</f>
        <v>209144</v>
      </c>
      <c r="H286" s="72">
        <f t="shared" ref="H286:N286" si="139">SUM(H287:H289)</f>
        <v>14987</v>
      </c>
      <c r="I286" s="72">
        <f t="shared" si="139"/>
        <v>148294</v>
      </c>
      <c r="J286" s="72">
        <f t="shared" si="139"/>
        <v>10123</v>
      </c>
      <c r="K286" s="72">
        <f t="shared" si="139"/>
        <v>60850</v>
      </c>
      <c r="L286" s="72">
        <f t="shared" si="139"/>
        <v>4650</v>
      </c>
      <c r="M286" s="72">
        <f t="shared" si="139"/>
        <v>0</v>
      </c>
      <c r="N286" s="72">
        <f t="shared" si="139"/>
        <v>214</v>
      </c>
      <c r="O286" s="72"/>
    </row>
    <row r="287" spans="1:15" ht="122.25" customHeight="1">
      <c r="A287" s="263"/>
      <c r="B287" s="102"/>
      <c r="C287" s="103"/>
      <c r="D287" s="104"/>
      <c r="E287" s="112"/>
      <c r="F287" s="87">
        <v>2013</v>
      </c>
      <c r="G287" s="63">
        <f t="shared" ref="G287:H289" si="140">I287+K287+M287</f>
        <v>12794</v>
      </c>
      <c r="H287" s="63">
        <f t="shared" si="140"/>
        <v>11181</v>
      </c>
      <c r="I287" s="72">
        <v>10294</v>
      </c>
      <c r="J287" s="72">
        <v>7523</v>
      </c>
      <c r="K287" s="72">
        <v>2500</v>
      </c>
      <c r="L287" s="72">
        <v>3444</v>
      </c>
      <c r="M287" s="72">
        <v>0</v>
      </c>
      <c r="N287" s="72">
        <v>214</v>
      </c>
      <c r="O287" s="56" t="s">
        <v>347</v>
      </c>
    </row>
    <row r="288" spans="1:15" ht="292.5" customHeight="1">
      <c r="A288" s="263"/>
      <c r="B288" s="102"/>
      <c r="C288" s="103"/>
      <c r="D288" s="104"/>
      <c r="E288" s="112"/>
      <c r="F288" s="76">
        <v>2014</v>
      </c>
      <c r="G288" s="63">
        <f t="shared" si="140"/>
        <v>90100</v>
      </c>
      <c r="H288" s="63">
        <f t="shared" si="140"/>
        <v>3696</v>
      </c>
      <c r="I288" s="36">
        <v>63000</v>
      </c>
      <c r="J288" s="36">
        <v>2600</v>
      </c>
      <c r="K288" s="36">
        <v>27100</v>
      </c>
      <c r="L288" s="36">
        <v>1096</v>
      </c>
      <c r="M288" s="36">
        <v>0</v>
      </c>
      <c r="N288" s="36">
        <v>0</v>
      </c>
      <c r="O288" s="37" t="s">
        <v>392</v>
      </c>
    </row>
    <row r="289" spans="1:15" ht="296.25" customHeight="1">
      <c r="A289" s="113"/>
      <c r="B289" s="120"/>
      <c r="C289" s="121"/>
      <c r="D289" s="122"/>
      <c r="E289" s="113"/>
      <c r="F289" s="87">
        <v>2015</v>
      </c>
      <c r="G289" s="63">
        <f t="shared" si="140"/>
        <v>106250</v>
      </c>
      <c r="H289" s="63">
        <f t="shared" si="140"/>
        <v>110</v>
      </c>
      <c r="I289" s="72">
        <v>75000</v>
      </c>
      <c r="J289" s="72">
        <v>0</v>
      </c>
      <c r="K289" s="72">
        <v>31250</v>
      </c>
      <c r="L289" s="49">
        <v>110</v>
      </c>
      <c r="M289" s="72">
        <v>0</v>
      </c>
      <c r="N289" s="72">
        <v>0</v>
      </c>
      <c r="O289" s="50" t="s">
        <v>620</v>
      </c>
    </row>
    <row r="290" spans="1:15" ht="29.25" customHeight="1">
      <c r="A290" s="225" t="s">
        <v>33</v>
      </c>
      <c r="B290" s="99" t="s">
        <v>278</v>
      </c>
      <c r="C290" s="100"/>
      <c r="D290" s="101"/>
      <c r="E290" s="111" t="s">
        <v>260</v>
      </c>
      <c r="F290" s="87" t="s">
        <v>323</v>
      </c>
      <c r="G290" s="72">
        <f>SUM(G291:G293)</f>
        <v>2320</v>
      </c>
      <c r="H290" s="72">
        <f t="shared" ref="H290:N290" si="141">SUM(H291:H293)</f>
        <v>0</v>
      </c>
      <c r="I290" s="72">
        <f t="shared" si="141"/>
        <v>0</v>
      </c>
      <c r="J290" s="72">
        <f t="shared" si="141"/>
        <v>0</v>
      </c>
      <c r="K290" s="72">
        <f t="shared" si="141"/>
        <v>2320</v>
      </c>
      <c r="L290" s="72">
        <f t="shared" si="141"/>
        <v>0</v>
      </c>
      <c r="M290" s="72">
        <f t="shared" si="141"/>
        <v>0</v>
      </c>
      <c r="N290" s="72">
        <f t="shared" si="141"/>
        <v>0</v>
      </c>
      <c r="O290" s="72"/>
    </row>
    <row r="291" spans="1:15" ht="141" customHeight="1">
      <c r="A291" s="263"/>
      <c r="B291" s="102"/>
      <c r="C291" s="103"/>
      <c r="D291" s="104"/>
      <c r="E291" s="112"/>
      <c r="F291" s="87">
        <v>2013</v>
      </c>
      <c r="G291" s="72">
        <f t="shared" ref="G291:H293" si="142">I291+K291+M291</f>
        <v>320</v>
      </c>
      <c r="H291" s="63">
        <f t="shared" si="142"/>
        <v>0</v>
      </c>
      <c r="I291" s="72">
        <v>0</v>
      </c>
      <c r="J291" s="72">
        <v>0</v>
      </c>
      <c r="K291" s="72">
        <v>320</v>
      </c>
      <c r="L291" s="72">
        <v>0</v>
      </c>
      <c r="M291" s="72">
        <v>0</v>
      </c>
      <c r="N291" s="72"/>
      <c r="O291" s="56" t="s">
        <v>348</v>
      </c>
    </row>
    <row r="292" spans="1:15" ht="105" customHeight="1">
      <c r="A292" s="263"/>
      <c r="B292" s="102"/>
      <c r="C292" s="103"/>
      <c r="D292" s="104"/>
      <c r="E292" s="112"/>
      <c r="F292" s="76">
        <v>2014</v>
      </c>
      <c r="G292" s="36">
        <f t="shared" si="142"/>
        <v>2000</v>
      </c>
      <c r="H292" s="63">
        <f t="shared" si="142"/>
        <v>0</v>
      </c>
      <c r="I292" s="36">
        <v>0</v>
      </c>
      <c r="J292" s="36">
        <v>0</v>
      </c>
      <c r="K292" s="36">
        <v>2000</v>
      </c>
      <c r="L292" s="36">
        <v>0</v>
      </c>
      <c r="M292" s="36">
        <v>0</v>
      </c>
      <c r="N292" s="36">
        <v>0</v>
      </c>
      <c r="O292" s="39" t="s">
        <v>393</v>
      </c>
    </row>
    <row r="293" spans="1:15" ht="33" customHeight="1">
      <c r="A293" s="113"/>
      <c r="B293" s="120"/>
      <c r="C293" s="121"/>
      <c r="D293" s="122"/>
      <c r="E293" s="113"/>
      <c r="F293" s="87">
        <v>2015</v>
      </c>
      <c r="G293" s="36">
        <f t="shared" si="142"/>
        <v>0</v>
      </c>
      <c r="H293" s="63">
        <f t="shared" si="142"/>
        <v>0</v>
      </c>
      <c r="I293" s="72">
        <v>0</v>
      </c>
      <c r="J293" s="72">
        <v>0</v>
      </c>
      <c r="K293" s="72">
        <v>0</v>
      </c>
      <c r="L293" s="72">
        <v>0</v>
      </c>
      <c r="M293" s="72">
        <v>0</v>
      </c>
      <c r="N293" s="72">
        <v>0</v>
      </c>
      <c r="O293" s="66"/>
    </row>
    <row r="294" spans="1:15" ht="32.25" customHeight="1">
      <c r="A294" s="225" t="s">
        <v>34</v>
      </c>
      <c r="B294" s="99" t="s">
        <v>279</v>
      </c>
      <c r="C294" s="100"/>
      <c r="D294" s="101"/>
      <c r="E294" s="111" t="s">
        <v>217</v>
      </c>
      <c r="F294" s="87" t="s">
        <v>323</v>
      </c>
      <c r="G294" s="72">
        <f>SUM(G295:G297)</f>
        <v>5486.7999999999993</v>
      </c>
      <c r="H294" s="72">
        <f t="shared" ref="H294:N294" si="143">SUM(H295:H297)</f>
        <v>2800</v>
      </c>
      <c r="I294" s="72">
        <f t="shared" si="143"/>
        <v>0</v>
      </c>
      <c r="J294" s="72">
        <f t="shared" si="143"/>
        <v>61</v>
      </c>
      <c r="K294" s="72">
        <f t="shared" si="143"/>
        <v>4418.5</v>
      </c>
      <c r="L294" s="72">
        <f t="shared" si="143"/>
        <v>2362</v>
      </c>
      <c r="M294" s="72">
        <f t="shared" si="143"/>
        <v>1068.3000000000002</v>
      </c>
      <c r="N294" s="72">
        <f t="shared" si="143"/>
        <v>377</v>
      </c>
      <c r="O294" s="72"/>
    </row>
    <row r="295" spans="1:15" ht="90.75" customHeight="1">
      <c r="A295" s="263"/>
      <c r="B295" s="102"/>
      <c r="C295" s="103"/>
      <c r="D295" s="104"/>
      <c r="E295" s="112"/>
      <c r="F295" s="87">
        <v>2013</v>
      </c>
      <c r="G295" s="72">
        <f t="shared" ref="G295:H297" si="144">I295+K295+M295</f>
        <v>1803.5</v>
      </c>
      <c r="H295" s="63">
        <f t="shared" si="144"/>
        <v>555</v>
      </c>
      <c r="I295" s="72">
        <v>0</v>
      </c>
      <c r="J295" s="72">
        <v>61</v>
      </c>
      <c r="K295" s="72">
        <v>1475.5</v>
      </c>
      <c r="L295" s="72">
        <v>494</v>
      </c>
      <c r="M295" s="72">
        <v>328</v>
      </c>
      <c r="N295" s="72">
        <v>0</v>
      </c>
      <c r="O295" s="56" t="s">
        <v>349</v>
      </c>
    </row>
    <row r="296" spans="1:15" ht="142.5" customHeight="1">
      <c r="A296" s="263"/>
      <c r="B296" s="102"/>
      <c r="C296" s="103"/>
      <c r="D296" s="104"/>
      <c r="E296" s="112"/>
      <c r="F296" s="87">
        <v>2014</v>
      </c>
      <c r="G296" s="72">
        <f t="shared" si="144"/>
        <v>1767.7</v>
      </c>
      <c r="H296" s="63">
        <f t="shared" si="144"/>
        <v>1893</v>
      </c>
      <c r="I296" s="72">
        <v>0</v>
      </c>
      <c r="J296" s="72">
        <v>0</v>
      </c>
      <c r="K296" s="72">
        <v>1413.5</v>
      </c>
      <c r="L296" s="72">
        <v>1565</v>
      </c>
      <c r="M296" s="72">
        <v>354.2</v>
      </c>
      <c r="N296" s="72">
        <v>328</v>
      </c>
      <c r="O296" s="56" t="s">
        <v>458</v>
      </c>
    </row>
    <row r="297" spans="1:15" ht="209.25" customHeight="1">
      <c r="A297" s="113"/>
      <c r="B297" s="120"/>
      <c r="C297" s="121"/>
      <c r="D297" s="122"/>
      <c r="E297" s="113"/>
      <c r="F297" s="87">
        <v>2015</v>
      </c>
      <c r="G297" s="72">
        <f t="shared" si="144"/>
        <v>1915.6</v>
      </c>
      <c r="H297" s="63">
        <f t="shared" si="144"/>
        <v>352</v>
      </c>
      <c r="I297" s="72">
        <v>0</v>
      </c>
      <c r="J297" s="72">
        <v>0</v>
      </c>
      <c r="K297" s="49">
        <v>1529.5</v>
      </c>
      <c r="L297" s="49">
        <v>303</v>
      </c>
      <c r="M297" s="49">
        <v>386.1</v>
      </c>
      <c r="N297" s="49">
        <v>49</v>
      </c>
      <c r="O297" s="48" t="s">
        <v>621</v>
      </c>
    </row>
    <row r="298" spans="1:15" ht="29.25" customHeight="1">
      <c r="A298" s="123" t="s">
        <v>280</v>
      </c>
      <c r="B298" s="114" t="s">
        <v>281</v>
      </c>
      <c r="C298" s="115"/>
      <c r="D298" s="116"/>
      <c r="E298" s="123" t="s">
        <v>217</v>
      </c>
      <c r="F298" s="83" t="s">
        <v>323</v>
      </c>
      <c r="G298" s="61">
        <f>SUM(G299:G301)</f>
        <v>93273</v>
      </c>
      <c r="H298" s="61">
        <f t="shared" ref="H298:N298" si="145">SUM(H299:H301)</f>
        <v>2717.5</v>
      </c>
      <c r="I298" s="61">
        <f t="shared" si="145"/>
        <v>76500</v>
      </c>
      <c r="J298" s="61">
        <f t="shared" si="145"/>
        <v>847</v>
      </c>
      <c r="K298" s="61">
        <f t="shared" si="145"/>
        <v>13950</v>
      </c>
      <c r="L298" s="61">
        <f t="shared" si="145"/>
        <v>927.7</v>
      </c>
      <c r="M298" s="61">
        <f t="shared" si="145"/>
        <v>2823</v>
      </c>
      <c r="N298" s="61">
        <f t="shared" si="145"/>
        <v>942.8</v>
      </c>
      <c r="O298" s="61"/>
    </row>
    <row r="299" spans="1:15" ht="29.25" customHeight="1">
      <c r="A299" s="166"/>
      <c r="B299" s="167"/>
      <c r="C299" s="168"/>
      <c r="D299" s="169"/>
      <c r="E299" s="166"/>
      <c r="F299" s="83">
        <v>2013</v>
      </c>
      <c r="G299" s="61">
        <f>G303+G307+G311</f>
        <v>999</v>
      </c>
      <c r="H299" s="61">
        <f t="shared" ref="H299:N299" si="146">H303+H307+H311</f>
        <v>1174</v>
      </c>
      <c r="I299" s="61">
        <f t="shared" si="146"/>
        <v>0</v>
      </c>
      <c r="J299" s="61">
        <f t="shared" si="146"/>
        <v>847</v>
      </c>
      <c r="K299" s="61">
        <f t="shared" si="146"/>
        <v>142</v>
      </c>
      <c r="L299" s="61">
        <f t="shared" si="146"/>
        <v>60</v>
      </c>
      <c r="M299" s="61">
        <f t="shared" si="146"/>
        <v>857</v>
      </c>
      <c r="N299" s="61">
        <f t="shared" si="146"/>
        <v>267</v>
      </c>
      <c r="O299" s="61"/>
    </row>
    <row r="300" spans="1:15" ht="29.25" customHeight="1">
      <c r="A300" s="166"/>
      <c r="B300" s="167"/>
      <c r="C300" s="168"/>
      <c r="D300" s="169"/>
      <c r="E300" s="166"/>
      <c r="F300" s="83">
        <v>2014</v>
      </c>
      <c r="G300" s="61">
        <f>G304+G308+G312</f>
        <v>6137</v>
      </c>
      <c r="H300" s="61">
        <f t="shared" ref="H300:N300" si="147">H304+H308+H312</f>
        <v>954</v>
      </c>
      <c r="I300" s="61">
        <f t="shared" si="147"/>
        <v>0</v>
      </c>
      <c r="J300" s="61">
        <f t="shared" si="147"/>
        <v>0</v>
      </c>
      <c r="K300" s="61">
        <f t="shared" si="147"/>
        <v>5154</v>
      </c>
      <c r="L300" s="61">
        <f t="shared" si="147"/>
        <v>760</v>
      </c>
      <c r="M300" s="61">
        <f t="shared" si="147"/>
        <v>983</v>
      </c>
      <c r="N300" s="61">
        <f t="shared" si="147"/>
        <v>194</v>
      </c>
      <c r="O300" s="61"/>
    </row>
    <row r="301" spans="1:15" ht="29.25" customHeight="1">
      <c r="A301" s="113"/>
      <c r="B301" s="120"/>
      <c r="C301" s="121"/>
      <c r="D301" s="122"/>
      <c r="E301" s="113"/>
      <c r="F301" s="83">
        <v>2015</v>
      </c>
      <c r="G301" s="61">
        <f>G305+G309+G313</f>
        <v>86137</v>
      </c>
      <c r="H301" s="61">
        <f t="shared" ref="H301:N301" si="148">H305+H309+H313</f>
        <v>589.5</v>
      </c>
      <c r="I301" s="61">
        <f t="shared" si="148"/>
        <v>76500</v>
      </c>
      <c r="J301" s="61">
        <f t="shared" si="148"/>
        <v>0</v>
      </c>
      <c r="K301" s="61">
        <f t="shared" si="148"/>
        <v>8654</v>
      </c>
      <c r="L301" s="61">
        <f t="shared" si="148"/>
        <v>107.7</v>
      </c>
      <c r="M301" s="61">
        <f t="shared" si="148"/>
        <v>983</v>
      </c>
      <c r="N301" s="61">
        <f t="shared" si="148"/>
        <v>481.8</v>
      </c>
      <c r="O301" s="61"/>
    </row>
    <row r="302" spans="1:15" ht="28.5" customHeight="1">
      <c r="A302" s="108" t="s">
        <v>35</v>
      </c>
      <c r="B302" s="99" t="s">
        <v>282</v>
      </c>
      <c r="C302" s="100"/>
      <c r="D302" s="101"/>
      <c r="E302" s="111" t="s">
        <v>260</v>
      </c>
      <c r="F302" s="87" t="s">
        <v>323</v>
      </c>
      <c r="G302" s="72">
        <f>SUM(G303:G305)</f>
        <v>90000</v>
      </c>
      <c r="H302" s="72">
        <f t="shared" ref="H302:N302" si="149">SUM(H303:H305)</f>
        <v>0</v>
      </c>
      <c r="I302" s="72">
        <f t="shared" si="149"/>
        <v>76500</v>
      </c>
      <c r="J302" s="72">
        <f t="shared" si="149"/>
        <v>0</v>
      </c>
      <c r="K302" s="72">
        <f t="shared" si="149"/>
        <v>13500</v>
      </c>
      <c r="L302" s="72">
        <f t="shared" si="149"/>
        <v>0</v>
      </c>
      <c r="M302" s="72">
        <f t="shared" si="149"/>
        <v>0</v>
      </c>
      <c r="N302" s="72">
        <f t="shared" si="149"/>
        <v>0</v>
      </c>
      <c r="O302" s="72"/>
    </row>
    <row r="303" spans="1:15" ht="27.75" customHeight="1">
      <c r="A303" s="109"/>
      <c r="B303" s="102"/>
      <c r="C303" s="103"/>
      <c r="D303" s="104"/>
      <c r="E303" s="112"/>
      <c r="F303" s="87">
        <v>2013</v>
      </c>
      <c r="G303" s="63">
        <f t="shared" ref="G303:H305" si="150">I303+K303+M303</f>
        <v>0</v>
      </c>
      <c r="H303" s="63">
        <f t="shared" si="150"/>
        <v>0</v>
      </c>
      <c r="I303" s="72">
        <v>0</v>
      </c>
      <c r="J303" s="72"/>
      <c r="K303" s="72">
        <v>0</v>
      </c>
      <c r="L303" s="72"/>
      <c r="M303" s="72">
        <v>0</v>
      </c>
      <c r="N303" s="72"/>
      <c r="O303" s="72"/>
    </row>
    <row r="304" spans="1:15" ht="85.5" customHeight="1">
      <c r="A304" s="109"/>
      <c r="B304" s="102"/>
      <c r="C304" s="103"/>
      <c r="D304" s="104"/>
      <c r="E304" s="112"/>
      <c r="F304" s="76">
        <v>2014</v>
      </c>
      <c r="G304" s="63">
        <f t="shared" si="150"/>
        <v>5000</v>
      </c>
      <c r="H304" s="63">
        <f t="shared" si="150"/>
        <v>0</v>
      </c>
      <c r="I304" s="36">
        <v>0</v>
      </c>
      <c r="J304" s="36">
        <v>0</v>
      </c>
      <c r="K304" s="36">
        <v>5000</v>
      </c>
      <c r="L304" s="36">
        <v>0</v>
      </c>
      <c r="M304" s="36">
        <v>0</v>
      </c>
      <c r="N304" s="36">
        <v>0</v>
      </c>
      <c r="O304" s="39" t="s">
        <v>394</v>
      </c>
    </row>
    <row r="305" spans="1:15" ht="135.75" customHeight="1">
      <c r="A305" s="113"/>
      <c r="B305" s="120"/>
      <c r="C305" s="121"/>
      <c r="D305" s="122"/>
      <c r="E305" s="113"/>
      <c r="F305" s="87">
        <v>2015</v>
      </c>
      <c r="G305" s="63">
        <f t="shared" si="150"/>
        <v>85000</v>
      </c>
      <c r="H305" s="63">
        <f t="shared" si="150"/>
        <v>0</v>
      </c>
      <c r="I305" s="72">
        <v>76500</v>
      </c>
      <c r="J305" s="72">
        <v>0</v>
      </c>
      <c r="K305" s="72">
        <v>8500</v>
      </c>
      <c r="L305" s="72">
        <v>0</v>
      </c>
      <c r="M305" s="72">
        <v>0</v>
      </c>
      <c r="N305" s="72">
        <v>0</v>
      </c>
      <c r="O305" s="48" t="s">
        <v>622</v>
      </c>
    </row>
    <row r="306" spans="1:15" ht="28.5" customHeight="1">
      <c r="A306" s="108" t="s">
        <v>37</v>
      </c>
      <c r="B306" s="99" t="s">
        <v>39</v>
      </c>
      <c r="C306" s="100"/>
      <c r="D306" s="101"/>
      <c r="E306" s="111" t="s">
        <v>38</v>
      </c>
      <c r="F306" s="87" t="s">
        <v>323</v>
      </c>
      <c r="G306" s="72">
        <f>SUM(G307:G309)</f>
        <v>3093</v>
      </c>
      <c r="H306" s="72">
        <f t="shared" ref="H306:N306" si="151">SUM(H307:H309)</f>
        <v>2537.5</v>
      </c>
      <c r="I306" s="72">
        <f t="shared" si="151"/>
        <v>0</v>
      </c>
      <c r="J306" s="72">
        <f t="shared" si="151"/>
        <v>847</v>
      </c>
      <c r="K306" s="72">
        <f t="shared" si="151"/>
        <v>270</v>
      </c>
      <c r="L306" s="72">
        <f t="shared" si="151"/>
        <v>747.7</v>
      </c>
      <c r="M306" s="72">
        <f t="shared" si="151"/>
        <v>2823</v>
      </c>
      <c r="N306" s="72">
        <f t="shared" si="151"/>
        <v>942.8</v>
      </c>
      <c r="O306" s="72"/>
    </row>
    <row r="307" spans="1:15" ht="309.75" customHeight="1">
      <c r="A307" s="109"/>
      <c r="B307" s="102"/>
      <c r="C307" s="103"/>
      <c r="D307" s="104"/>
      <c r="E307" s="112"/>
      <c r="F307" s="87">
        <v>2013</v>
      </c>
      <c r="G307" s="63">
        <f t="shared" ref="G307:H309" si="152">I307+K307+M307</f>
        <v>939</v>
      </c>
      <c r="H307" s="63">
        <f t="shared" si="152"/>
        <v>1114</v>
      </c>
      <c r="I307" s="72">
        <v>0</v>
      </c>
      <c r="J307" s="72">
        <v>847</v>
      </c>
      <c r="K307" s="72">
        <v>82</v>
      </c>
      <c r="L307" s="72">
        <v>0</v>
      </c>
      <c r="M307" s="72">
        <v>857</v>
      </c>
      <c r="N307" s="72">
        <v>267</v>
      </c>
      <c r="O307" s="56" t="s">
        <v>350</v>
      </c>
    </row>
    <row r="308" spans="1:15" ht="156.75" customHeight="1">
      <c r="A308" s="109"/>
      <c r="B308" s="102"/>
      <c r="C308" s="103"/>
      <c r="D308" s="104"/>
      <c r="E308" s="112"/>
      <c r="F308" s="76">
        <v>2014</v>
      </c>
      <c r="G308" s="63">
        <f t="shared" si="152"/>
        <v>1077</v>
      </c>
      <c r="H308" s="36">
        <f t="shared" si="152"/>
        <v>894</v>
      </c>
      <c r="I308" s="36">
        <v>0</v>
      </c>
      <c r="J308" s="36">
        <v>0</v>
      </c>
      <c r="K308" s="36">
        <v>94</v>
      </c>
      <c r="L308" s="36">
        <v>700</v>
      </c>
      <c r="M308" s="36">
        <v>983</v>
      </c>
      <c r="N308" s="36">
        <v>194</v>
      </c>
      <c r="O308" s="39" t="s">
        <v>395</v>
      </c>
    </row>
    <row r="309" spans="1:15" ht="116.25" customHeight="1">
      <c r="A309" s="113"/>
      <c r="B309" s="120"/>
      <c r="C309" s="121"/>
      <c r="D309" s="122"/>
      <c r="E309" s="113"/>
      <c r="F309" s="87">
        <v>2015</v>
      </c>
      <c r="G309" s="63">
        <f t="shared" si="152"/>
        <v>1077</v>
      </c>
      <c r="H309" s="36">
        <f t="shared" si="152"/>
        <v>529.5</v>
      </c>
      <c r="I309" s="72">
        <v>0</v>
      </c>
      <c r="J309" s="72">
        <v>0</v>
      </c>
      <c r="K309" s="49">
        <v>94</v>
      </c>
      <c r="L309" s="49">
        <v>47.7</v>
      </c>
      <c r="M309" s="49">
        <v>983</v>
      </c>
      <c r="N309" s="49">
        <v>481.8</v>
      </c>
      <c r="O309" s="52" t="s">
        <v>623</v>
      </c>
    </row>
    <row r="310" spans="1:15" ht="26.25" customHeight="1">
      <c r="A310" s="225" t="s">
        <v>36</v>
      </c>
      <c r="B310" s="99" t="s">
        <v>283</v>
      </c>
      <c r="C310" s="100"/>
      <c r="D310" s="101"/>
      <c r="E310" s="111" t="s">
        <v>217</v>
      </c>
      <c r="F310" s="87" t="s">
        <v>323</v>
      </c>
      <c r="G310" s="72">
        <f>SUM(G311:G313)</f>
        <v>180</v>
      </c>
      <c r="H310" s="72">
        <f t="shared" ref="H310:N310" si="153">SUM(H311:H313)</f>
        <v>180</v>
      </c>
      <c r="I310" s="72">
        <f t="shared" si="153"/>
        <v>0</v>
      </c>
      <c r="J310" s="72">
        <f t="shared" si="153"/>
        <v>0</v>
      </c>
      <c r="K310" s="72">
        <f t="shared" si="153"/>
        <v>180</v>
      </c>
      <c r="L310" s="72">
        <f t="shared" si="153"/>
        <v>180</v>
      </c>
      <c r="M310" s="72">
        <f t="shared" si="153"/>
        <v>0</v>
      </c>
      <c r="N310" s="72">
        <f t="shared" si="153"/>
        <v>0</v>
      </c>
      <c r="O310" s="72"/>
    </row>
    <row r="311" spans="1:15" ht="138.75" customHeight="1">
      <c r="A311" s="263"/>
      <c r="B311" s="102"/>
      <c r="C311" s="103"/>
      <c r="D311" s="104"/>
      <c r="E311" s="112"/>
      <c r="F311" s="87">
        <v>2013</v>
      </c>
      <c r="G311" s="63">
        <f t="shared" ref="G311:H313" si="154">I311+K311+M311</f>
        <v>60</v>
      </c>
      <c r="H311" s="63">
        <f t="shared" si="154"/>
        <v>60</v>
      </c>
      <c r="I311" s="72">
        <v>0</v>
      </c>
      <c r="J311" s="72">
        <v>0</v>
      </c>
      <c r="K311" s="72">
        <v>60</v>
      </c>
      <c r="L311" s="72">
        <v>60</v>
      </c>
      <c r="M311" s="72">
        <v>0</v>
      </c>
      <c r="N311" s="72">
        <v>0</v>
      </c>
      <c r="O311" s="56" t="s">
        <v>351</v>
      </c>
    </row>
    <row r="312" spans="1:15" ht="77.25" customHeight="1">
      <c r="A312" s="263"/>
      <c r="B312" s="102"/>
      <c r="C312" s="103"/>
      <c r="D312" s="104"/>
      <c r="E312" s="112"/>
      <c r="F312" s="76">
        <v>2014</v>
      </c>
      <c r="G312" s="63">
        <f t="shared" si="154"/>
        <v>60</v>
      </c>
      <c r="H312" s="63">
        <f t="shared" si="154"/>
        <v>60</v>
      </c>
      <c r="I312" s="36">
        <v>0</v>
      </c>
      <c r="J312" s="36">
        <v>0</v>
      </c>
      <c r="K312" s="36">
        <v>60</v>
      </c>
      <c r="L312" s="36">
        <v>60</v>
      </c>
      <c r="M312" s="36">
        <v>0</v>
      </c>
      <c r="N312" s="36">
        <v>0</v>
      </c>
      <c r="O312" s="37" t="s">
        <v>396</v>
      </c>
    </row>
    <row r="313" spans="1:15" ht="75" customHeight="1">
      <c r="A313" s="113"/>
      <c r="B313" s="120"/>
      <c r="C313" s="121"/>
      <c r="D313" s="122"/>
      <c r="E313" s="113"/>
      <c r="F313" s="87">
        <v>2015</v>
      </c>
      <c r="G313" s="63">
        <f t="shared" si="154"/>
        <v>60</v>
      </c>
      <c r="H313" s="63">
        <f t="shared" si="154"/>
        <v>60</v>
      </c>
      <c r="I313" s="72">
        <v>0</v>
      </c>
      <c r="J313" s="72">
        <v>0</v>
      </c>
      <c r="K313" s="72">
        <v>60</v>
      </c>
      <c r="L313" s="72">
        <v>60</v>
      </c>
      <c r="M313" s="72">
        <v>0</v>
      </c>
      <c r="N313" s="72">
        <v>0</v>
      </c>
      <c r="O313" s="48" t="s">
        <v>624</v>
      </c>
    </row>
    <row r="314" spans="1:15" ht="29.25" customHeight="1">
      <c r="A314" s="123" t="s">
        <v>284</v>
      </c>
      <c r="B314" s="114" t="s">
        <v>285</v>
      </c>
      <c r="C314" s="115"/>
      <c r="D314" s="116"/>
      <c r="E314" s="123" t="s">
        <v>260</v>
      </c>
      <c r="F314" s="83" t="s">
        <v>323</v>
      </c>
      <c r="G314" s="61">
        <f>SUM(G315:G317)</f>
        <v>2500</v>
      </c>
      <c r="H314" s="61">
        <f t="shared" ref="H314:N314" si="155">SUM(H315:H317)</f>
        <v>160</v>
      </c>
      <c r="I314" s="61">
        <f t="shared" si="155"/>
        <v>0</v>
      </c>
      <c r="J314" s="61">
        <f t="shared" si="155"/>
        <v>0</v>
      </c>
      <c r="K314" s="61">
        <f t="shared" si="155"/>
        <v>0</v>
      </c>
      <c r="L314" s="61">
        <f t="shared" si="155"/>
        <v>0</v>
      </c>
      <c r="M314" s="61">
        <f t="shared" si="155"/>
        <v>2500</v>
      </c>
      <c r="N314" s="61">
        <f t="shared" si="155"/>
        <v>160</v>
      </c>
      <c r="O314" s="72"/>
    </row>
    <row r="315" spans="1:15" ht="26.25" customHeight="1">
      <c r="A315" s="166"/>
      <c r="B315" s="167"/>
      <c r="C315" s="168"/>
      <c r="D315" s="169"/>
      <c r="E315" s="166"/>
      <c r="F315" s="83">
        <v>2013</v>
      </c>
      <c r="G315" s="58">
        <f t="shared" ref="G315:H317" si="156">I315+K315+M315</f>
        <v>0</v>
      </c>
      <c r="H315" s="58">
        <f t="shared" si="156"/>
        <v>0</v>
      </c>
      <c r="I315" s="61">
        <v>0</v>
      </c>
      <c r="J315" s="61">
        <v>0</v>
      </c>
      <c r="K315" s="61">
        <v>0</v>
      </c>
      <c r="L315" s="61">
        <v>0</v>
      </c>
      <c r="M315" s="61">
        <v>0</v>
      </c>
      <c r="N315" s="61">
        <v>0</v>
      </c>
      <c r="O315" s="72"/>
    </row>
    <row r="316" spans="1:15" ht="125.25" customHeight="1">
      <c r="A316" s="166"/>
      <c r="B316" s="167"/>
      <c r="C316" s="168"/>
      <c r="D316" s="169"/>
      <c r="E316" s="166"/>
      <c r="F316" s="80">
        <v>2014</v>
      </c>
      <c r="G316" s="58">
        <f t="shared" si="156"/>
        <v>2500</v>
      </c>
      <c r="H316" s="58">
        <f t="shared" si="156"/>
        <v>160</v>
      </c>
      <c r="I316" s="40">
        <v>0</v>
      </c>
      <c r="J316" s="40">
        <v>0</v>
      </c>
      <c r="K316" s="40">
        <v>0</v>
      </c>
      <c r="L316" s="40">
        <v>0</v>
      </c>
      <c r="M316" s="40">
        <v>2500</v>
      </c>
      <c r="N316" s="40">
        <v>160</v>
      </c>
      <c r="O316" s="39" t="s">
        <v>397</v>
      </c>
    </row>
    <row r="317" spans="1:15" ht="54" customHeight="1">
      <c r="A317" s="113"/>
      <c r="B317" s="120"/>
      <c r="C317" s="121"/>
      <c r="D317" s="122"/>
      <c r="E317" s="113"/>
      <c r="F317" s="83">
        <v>2015</v>
      </c>
      <c r="G317" s="58">
        <f t="shared" si="156"/>
        <v>0</v>
      </c>
      <c r="H317" s="58">
        <f t="shared" si="156"/>
        <v>0</v>
      </c>
      <c r="I317" s="61">
        <v>0</v>
      </c>
      <c r="J317" s="61">
        <v>0</v>
      </c>
      <c r="K317" s="61">
        <v>0</v>
      </c>
      <c r="L317" s="61">
        <v>0</v>
      </c>
      <c r="M317" s="61">
        <v>0</v>
      </c>
      <c r="N317" s="61">
        <v>0</v>
      </c>
      <c r="O317" s="66" t="s">
        <v>625</v>
      </c>
    </row>
    <row r="318" spans="1:15" ht="30" customHeight="1">
      <c r="A318" s="189" t="s">
        <v>286</v>
      </c>
      <c r="B318" s="114" t="s">
        <v>287</v>
      </c>
      <c r="C318" s="115"/>
      <c r="D318" s="116"/>
      <c r="E318" s="189" t="s">
        <v>288</v>
      </c>
      <c r="F318" s="83" t="s">
        <v>323</v>
      </c>
      <c r="G318" s="61">
        <f t="shared" ref="G318:N318" si="157">SUM(G319:G321)</f>
        <v>851.7</v>
      </c>
      <c r="H318" s="61">
        <f t="shared" si="157"/>
        <v>564</v>
      </c>
      <c r="I318" s="61">
        <f t="shared" si="157"/>
        <v>0</v>
      </c>
      <c r="J318" s="61">
        <f t="shared" si="157"/>
        <v>0</v>
      </c>
      <c r="K318" s="61">
        <f t="shared" si="157"/>
        <v>194.7</v>
      </c>
      <c r="L318" s="61">
        <f t="shared" si="157"/>
        <v>332</v>
      </c>
      <c r="M318" s="61">
        <f t="shared" si="157"/>
        <v>657</v>
      </c>
      <c r="N318" s="61">
        <f t="shared" si="157"/>
        <v>232</v>
      </c>
      <c r="O318" s="61"/>
    </row>
    <row r="319" spans="1:15" ht="77.25" customHeight="1">
      <c r="A319" s="189"/>
      <c r="B319" s="167"/>
      <c r="C319" s="168"/>
      <c r="D319" s="169"/>
      <c r="E319" s="189"/>
      <c r="F319" s="83">
        <v>2013</v>
      </c>
      <c r="G319" s="58">
        <f t="shared" ref="G319:H321" si="158">I319+K319+M319</f>
        <v>262.7</v>
      </c>
      <c r="H319" s="58">
        <f t="shared" si="158"/>
        <v>74</v>
      </c>
      <c r="I319" s="61">
        <v>0</v>
      </c>
      <c r="J319" s="61">
        <v>0</v>
      </c>
      <c r="K319" s="61">
        <v>45.2</v>
      </c>
      <c r="L319" s="61">
        <v>21</v>
      </c>
      <c r="M319" s="61">
        <v>217.5</v>
      </c>
      <c r="N319" s="61">
        <v>53</v>
      </c>
      <c r="O319" s="56" t="s">
        <v>352</v>
      </c>
    </row>
    <row r="320" spans="1:15" ht="147" customHeight="1">
      <c r="A320" s="189"/>
      <c r="B320" s="167"/>
      <c r="C320" s="168"/>
      <c r="D320" s="169"/>
      <c r="E320" s="189"/>
      <c r="F320" s="83">
        <v>2014</v>
      </c>
      <c r="G320" s="58">
        <f t="shared" si="158"/>
        <v>287.3</v>
      </c>
      <c r="H320" s="58">
        <f t="shared" si="158"/>
        <v>319</v>
      </c>
      <c r="I320" s="16">
        <v>0</v>
      </c>
      <c r="J320" s="16">
        <v>0</v>
      </c>
      <c r="K320" s="16">
        <v>68.7</v>
      </c>
      <c r="L320" s="16">
        <v>211</v>
      </c>
      <c r="M320" s="16">
        <v>218.6</v>
      </c>
      <c r="N320" s="16">
        <v>108</v>
      </c>
      <c r="O320" s="15" t="s">
        <v>398</v>
      </c>
    </row>
    <row r="321" spans="1:15" ht="114.75" customHeight="1">
      <c r="A321" s="189"/>
      <c r="B321" s="186"/>
      <c r="C321" s="187"/>
      <c r="D321" s="188"/>
      <c r="E321" s="189"/>
      <c r="F321" s="83">
        <v>2015</v>
      </c>
      <c r="G321" s="58">
        <f t="shared" si="158"/>
        <v>301.7</v>
      </c>
      <c r="H321" s="58">
        <f t="shared" si="158"/>
        <v>171</v>
      </c>
      <c r="I321" s="16">
        <v>0</v>
      </c>
      <c r="J321" s="16">
        <v>0</v>
      </c>
      <c r="K321" s="53">
        <v>80.8</v>
      </c>
      <c r="L321" s="53">
        <v>100</v>
      </c>
      <c r="M321" s="53">
        <v>220.9</v>
      </c>
      <c r="N321" s="53">
        <v>71</v>
      </c>
      <c r="O321" s="48" t="s">
        <v>626</v>
      </c>
    </row>
    <row r="322" spans="1:15" ht="33.75" customHeight="1">
      <c r="A322" s="123"/>
      <c r="B322" s="114" t="s">
        <v>40</v>
      </c>
      <c r="C322" s="179"/>
      <c r="D322" s="180"/>
      <c r="E322" s="123"/>
      <c r="F322" s="83" t="s">
        <v>323</v>
      </c>
      <c r="G322" s="61">
        <f>SUM(G323:G325)</f>
        <v>324671.2</v>
      </c>
      <c r="H322" s="61">
        <f t="shared" ref="H322:N322" si="159">SUM(H323:H325)</f>
        <v>29745</v>
      </c>
      <c r="I322" s="61">
        <f t="shared" si="159"/>
        <v>224794</v>
      </c>
      <c r="J322" s="61">
        <f t="shared" si="159"/>
        <v>11031</v>
      </c>
      <c r="K322" s="61">
        <f t="shared" si="159"/>
        <v>92561.9</v>
      </c>
      <c r="L322" s="61">
        <f t="shared" si="159"/>
        <v>14890.2</v>
      </c>
      <c r="M322" s="61">
        <f t="shared" si="159"/>
        <v>7315.3</v>
      </c>
      <c r="N322" s="61">
        <f t="shared" si="159"/>
        <v>3823.8</v>
      </c>
      <c r="O322" s="54"/>
    </row>
    <row r="323" spans="1:15" ht="21.75" customHeight="1">
      <c r="A323" s="171"/>
      <c r="B323" s="117"/>
      <c r="C323" s="118"/>
      <c r="D323" s="119"/>
      <c r="E323" s="181"/>
      <c r="F323" s="83">
        <v>2013</v>
      </c>
      <c r="G323" s="61">
        <f t="shared" ref="G323:N323" si="160">G259+G279+G299+G315+G319</f>
        <v>19531.900000000001</v>
      </c>
      <c r="H323" s="61">
        <f t="shared" si="160"/>
        <v>16257</v>
      </c>
      <c r="I323" s="61">
        <f t="shared" si="160"/>
        <v>10294</v>
      </c>
      <c r="J323" s="61">
        <f t="shared" si="160"/>
        <v>8431</v>
      </c>
      <c r="K323" s="61">
        <f t="shared" si="160"/>
        <v>7753.4</v>
      </c>
      <c r="L323" s="61">
        <f t="shared" si="160"/>
        <v>5839</v>
      </c>
      <c r="M323" s="61">
        <f t="shared" si="160"/>
        <v>1484.5</v>
      </c>
      <c r="N323" s="61">
        <f t="shared" si="160"/>
        <v>1987</v>
      </c>
      <c r="O323" s="61"/>
    </row>
    <row r="324" spans="1:15" ht="24.75" customHeight="1">
      <c r="A324" s="171"/>
      <c r="B324" s="117"/>
      <c r="C324" s="118"/>
      <c r="D324" s="119"/>
      <c r="E324" s="181"/>
      <c r="F324" s="83">
        <v>2014</v>
      </c>
      <c r="G324" s="61">
        <f>G260+G280+G300+G316+G320</f>
        <v>106471.5</v>
      </c>
      <c r="H324" s="61">
        <f t="shared" ref="H324:N324" si="161">H260+H280+H300+H316+H320</f>
        <v>10681.5</v>
      </c>
      <c r="I324" s="61">
        <f t="shared" si="161"/>
        <v>63000</v>
      </c>
      <c r="J324" s="61">
        <f t="shared" si="161"/>
        <v>2600</v>
      </c>
      <c r="K324" s="61">
        <f t="shared" si="161"/>
        <v>39327.199999999997</v>
      </c>
      <c r="L324" s="61">
        <f t="shared" si="161"/>
        <v>6846.5</v>
      </c>
      <c r="M324" s="61">
        <f t="shared" si="161"/>
        <v>4144.3</v>
      </c>
      <c r="N324" s="61">
        <f t="shared" si="161"/>
        <v>1235</v>
      </c>
      <c r="O324" s="61"/>
    </row>
    <row r="325" spans="1:15" ht="22.5" customHeight="1">
      <c r="A325" s="113"/>
      <c r="B325" s="120"/>
      <c r="C325" s="121"/>
      <c r="D325" s="122"/>
      <c r="E325" s="182"/>
      <c r="F325" s="83">
        <v>2015</v>
      </c>
      <c r="G325" s="61">
        <f>G261+G281+G301+G317+G321</f>
        <v>198667.80000000002</v>
      </c>
      <c r="H325" s="61">
        <f t="shared" ref="H325:N325" si="162">H261+H281+H301+H317+H321</f>
        <v>2806.5</v>
      </c>
      <c r="I325" s="61">
        <f t="shared" si="162"/>
        <v>151500</v>
      </c>
      <c r="J325" s="61">
        <f t="shared" si="162"/>
        <v>0</v>
      </c>
      <c r="K325" s="61">
        <f t="shared" si="162"/>
        <v>45481.3</v>
      </c>
      <c r="L325" s="61">
        <f t="shared" si="162"/>
        <v>2204.6999999999998</v>
      </c>
      <c r="M325" s="61">
        <f t="shared" si="162"/>
        <v>1686.5</v>
      </c>
      <c r="N325" s="61">
        <f t="shared" si="162"/>
        <v>601.79999999999995</v>
      </c>
      <c r="O325" s="61"/>
    </row>
    <row r="326" spans="1:15">
      <c r="A326" s="175" t="s">
        <v>289</v>
      </c>
      <c r="B326" s="176"/>
      <c r="C326" s="176"/>
      <c r="D326" s="176"/>
      <c r="E326" s="176"/>
      <c r="F326" s="176"/>
      <c r="G326" s="176"/>
      <c r="H326" s="176"/>
      <c r="I326" s="176"/>
      <c r="J326" s="176"/>
      <c r="K326" s="176"/>
      <c r="L326" s="176"/>
      <c r="M326" s="176"/>
      <c r="N326" s="176"/>
      <c r="O326" s="176"/>
    </row>
    <row r="327" spans="1:15" ht="29.25" customHeight="1">
      <c r="A327" s="183" t="s">
        <v>290</v>
      </c>
      <c r="B327" s="114" t="s">
        <v>42</v>
      </c>
      <c r="C327" s="115"/>
      <c r="D327" s="116"/>
      <c r="E327" s="183" t="s">
        <v>41</v>
      </c>
      <c r="F327" s="80" t="s">
        <v>323</v>
      </c>
      <c r="G327" s="61">
        <f>SUM(G328:G330)</f>
        <v>53796</v>
      </c>
      <c r="H327" s="61">
        <f t="shared" ref="H327:N327" si="163">SUM(H328:H330)</f>
        <v>21234</v>
      </c>
      <c r="I327" s="61">
        <f t="shared" si="163"/>
        <v>45640</v>
      </c>
      <c r="J327" s="61">
        <f t="shared" si="163"/>
        <v>13301</v>
      </c>
      <c r="K327" s="61">
        <f t="shared" si="163"/>
        <v>8156</v>
      </c>
      <c r="L327" s="61">
        <f t="shared" si="163"/>
        <v>6833</v>
      </c>
      <c r="M327" s="61">
        <f t="shared" si="163"/>
        <v>0</v>
      </c>
      <c r="N327" s="61">
        <f t="shared" si="163"/>
        <v>1100</v>
      </c>
      <c r="O327" s="58"/>
    </row>
    <row r="328" spans="1:15" ht="409.6" customHeight="1">
      <c r="A328" s="184"/>
      <c r="B328" s="167"/>
      <c r="C328" s="168"/>
      <c r="D328" s="169"/>
      <c r="E328" s="184"/>
      <c r="F328" s="83">
        <v>2013</v>
      </c>
      <c r="G328" s="61">
        <f t="shared" ref="G328:H330" si="164">I328+K328+M328</f>
        <v>16380</v>
      </c>
      <c r="H328" s="61">
        <f t="shared" si="164"/>
        <v>5664</v>
      </c>
      <c r="I328" s="61">
        <v>13880</v>
      </c>
      <c r="J328" s="61">
        <v>1050</v>
      </c>
      <c r="K328" s="61">
        <v>2500</v>
      </c>
      <c r="L328" s="61">
        <v>4614</v>
      </c>
      <c r="M328" s="61">
        <v>0</v>
      </c>
      <c r="N328" s="61">
        <v>0</v>
      </c>
      <c r="O328" s="22" t="s">
        <v>503</v>
      </c>
    </row>
    <row r="329" spans="1:15" ht="409.6" customHeight="1">
      <c r="A329" s="184"/>
      <c r="B329" s="167"/>
      <c r="C329" s="168"/>
      <c r="D329" s="169"/>
      <c r="E329" s="184"/>
      <c r="F329" s="86">
        <v>2014</v>
      </c>
      <c r="G329" s="61">
        <f t="shared" si="164"/>
        <v>16816</v>
      </c>
      <c r="H329" s="61">
        <f t="shared" si="164"/>
        <v>15570</v>
      </c>
      <c r="I329" s="23">
        <v>14300</v>
      </c>
      <c r="J329" s="61">
        <v>12251</v>
      </c>
      <c r="K329" s="23">
        <v>2516</v>
      </c>
      <c r="L329" s="58">
        <v>2219</v>
      </c>
      <c r="M329" s="24">
        <v>0</v>
      </c>
      <c r="N329" s="24">
        <v>1100</v>
      </c>
      <c r="O329" s="25" t="s">
        <v>504</v>
      </c>
    </row>
    <row r="330" spans="1:15" ht="111.75" customHeight="1">
      <c r="A330" s="113"/>
      <c r="B330" s="120"/>
      <c r="C330" s="121"/>
      <c r="D330" s="122"/>
      <c r="E330" s="113"/>
      <c r="F330" s="86">
        <v>2015</v>
      </c>
      <c r="G330" s="61">
        <f t="shared" si="164"/>
        <v>20600</v>
      </c>
      <c r="H330" s="61">
        <f t="shared" si="164"/>
        <v>0</v>
      </c>
      <c r="I330" s="61">
        <v>17460</v>
      </c>
      <c r="J330" s="61">
        <v>0</v>
      </c>
      <c r="K330" s="61">
        <v>3140</v>
      </c>
      <c r="L330" s="61">
        <v>0</v>
      </c>
      <c r="M330" s="61">
        <v>0</v>
      </c>
      <c r="N330" s="61">
        <v>0</v>
      </c>
      <c r="O330" s="55" t="s">
        <v>627</v>
      </c>
    </row>
    <row r="331" spans="1:15" s="2" customFormat="1" ht="31.5" customHeight="1">
      <c r="A331" s="123" t="s">
        <v>291</v>
      </c>
      <c r="B331" s="114" t="s">
        <v>292</v>
      </c>
      <c r="C331" s="115"/>
      <c r="D331" s="116"/>
      <c r="E331" s="123" t="s">
        <v>217</v>
      </c>
      <c r="F331" s="83" t="s">
        <v>323</v>
      </c>
      <c r="G331" s="61">
        <f>SUM(G332:G334)</f>
        <v>635544</v>
      </c>
      <c r="H331" s="61">
        <f t="shared" ref="H331:N331" si="165">SUM(H332:H334)</f>
        <v>13450</v>
      </c>
      <c r="I331" s="61">
        <f t="shared" si="165"/>
        <v>270000</v>
      </c>
      <c r="J331" s="61">
        <f t="shared" si="165"/>
        <v>0</v>
      </c>
      <c r="K331" s="61">
        <f t="shared" si="165"/>
        <v>30000</v>
      </c>
      <c r="L331" s="61">
        <f t="shared" si="165"/>
        <v>0</v>
      </c>
      <c r="M331" s="61">
        <f t="shared" si="165"/>
        <v>335544</v>
      </c>
      <c r="N331" s="61">
        <f t="shared" si="165"/>
        <v>13450</v>
      </c>
      <c r="O331" s="61"/>
    </row>
    <row r="332" spans="1:15" s="2" customFormat="1" ht="31.5" customHeight="1">
      <c r="A332" s="166"/>
      <c r="B332" s="167"/>
      <c r="C332" s="168"/>
      <c r="D332" s="169"/>
      <c r="E332" s="166"/>
      <c r="F332" s="83">
        <v>2013</v>
      </c>
      <c r="G332" s="61">
        <f t="shared" ref="G332:N334" si="166">G336+G340+G344+G348+G352+G356</f>
        <v>208744</v>
      </c>
      <c r="H332" s="61">
        <f t="shared" si="166"/>
        <v>13450</v>
      </c>
      <c r="I332" s="61">
        <f t="shared" si="166"/>
        <v>90000</v>
      </c>
      <c r="J332" s="61">
        <f t="shared" si="166"/>
        <v>0</v>
      </c>
      <c r="K332" s="61">
        <f t="shared" si="166"/>
        <v>10000</v>
      </c>
      <c r="L332" s="61">
        <f t="shared" si="166"/>
        <v>0</v>
      </c>
      <c r="M332" s="61">
        <f t="shared" si="166"/>
        <v>108744</v>
      </c>
      <c r="N332" s="61">
        <f t="shared" si="166"/>
        <v>13450</v>
      </c>
      <c r="O332" s="61"/>
    </row>
    <row r="333" spans="1:15" s="2" customFormat="1" ht="31.5" customHeight="1">
      <c r="A333" s="166"/>
      <c r="B333" s="167"/>
      <c r="C333" s="168"/>
      <c r="D333" s="169"/>
      <c r="E333" s="166"/>
      <c r="F333" s="83">
        <v>2014</v>
      </c>
      <c r="G333" s="61">
        <f t="shared" si="166"/>
        <v>226800</v>
      </c>
      <c r="H333" s="61">
        <f t="shared" si="166"/>
        <v>0</v>
      </c>
      <c r="I333" s="61">
        <f t="shared" si="166"/>
        <v>90000</v>
      </c>
      <c r="J333" s="61">
        <f t="shared" si="166"/>
        <v>0</v>
      </c>
      <c r="K333" s="61">
        <f t="shared" si="166"/>
        <v>10000</v>
      </c>
      <c r="L333" s="61">
        <f t="shared" si="166"/>
        <v>0</v>
      </c>
      <c r="M333" s="61">
        <f t="shared" si="166"/>
        <v>126800</v>
      </c>
      <c r="N333" s="61">
        <f t="shared" si="166"/>
        <v>0</v>
      </c>
      <c r="O333" s="61"/>
    </row>
    <row r="334" spans="1:15" s="2" customFormat="1" ht="31.5" customHeight="1">
      <c r="A334" s="113"/>
      <c r="B334" s="120"/>
      <c r="C334" s="121"/>
      <c r="D334" s="122"/>
      <c r="E334" s="113"/>
      <c r="F334" s="83">
        <v>2015</v>
      </c>
      <c r="G334" s="61">
        <f t="shared" si="166"/>
        <v>200000</v>
      </c>
      <c r="H334" s="61">
        <f t="shared" si="166"/>
        <v>0</v>
      </c>
      <c r="I334" s="61">
        <f t="shared" si="166"/>
        <v>90000</v>
      </c>
      <c r="J334" s="61">
        <f t="shared" si="166"/>
        <v>0</v>
      </c>
      <c r="K334" s="61">
        <f t="shared" si="166"/>
        <v>10000</v>
      </c>
      <c r="L334" s="61">
        <f t="shared" si="166"/>
        <v>0</v>
      </c>
      <c r="M334" s="61">
        <f t="shared" si="166"/>
        <v>100000</v>
      </c>
      <c r="N334" s="61">
        <f t="shared" si="166"/>
        <v>0</v>
      </c>
      <c r="O334" s="61"/>
    </row>
    <row r="335" spans="1:15" ht="29.25" customHeight="1">
      <c r="A335" s="111" t="s">
        <v>293</v>
      </c>
      <c r="B335" s="247" t="s">
        <v>43</v>
      </c>
      <c r="C335" s="248"/>
      <c r="D335" s="249"/>
      <c r="E335" s="254" t="s">
        <v>294</v>
      </c>
      <c r="F335" s="87" t="s">
        <v>323</v>
      </c>
      <c r="G335" s="72">
        <f>SUM(G336:G338)</f>
        <v>300000</v>
      </c>
      <c r="H335" s="72">
        <f t="shared" ref="H335:N335" si="167">SUM(H336:H338)</f>
        <v>0</v>
      </c>
      <c r="I335" s="72">
        <f t="shared" si="167"/>
        <v>0</v>
      </c>
      <c r="J335" s="72">
        <f t="shared" si="167"/>
        <v>0</v>
      </c>
      <c r="K335" s="72">
        <f t="shared" si="167"/>
        <v>0</v>
      </c>
      <c r="L335" s="72">
        <f t="shared" si="167"/>
        <v>0</v>
      </c>
      <c r="M335" s="72">
        <f t="shared" si="167"/>
        <v>300000</v>
      </c>
      <c r="N335" s="72">
        <f t="shared" si="167"/>
        <v>0</v>
      </c>
      <c r="O335" s="72"/>
    </row>
    <row r="336" spans="1:15" ht="56.25" customHeight="1">
      <c r="A336" s="112"/>
      <c r="B336" s="250"/>
      <c r="C336" s="251"/>
      <c r="D336" s="252"/>
      <c r="E336" s="255"/>
      <c r="F336" s="87">
        <v>2013</v>
      </c>
      <c r="G336" s="72">
        <f t="shared" ref="G336:H338" si="168">I336+K336+M336</f>
        <v>100000</v>
      </c>
      <c r="H336" s="63">
        <f t="shared" si="168"/>
        <v>0</v>
      </c>
      <c r="I336" s="72">
        <v>0</v>
      </c>
      <c r="J336" s="72">
        <v>0</v>
      </c>
      <c r="K336" s="72">
        <v>0</v>
      </c>
      <c r="L336" s="72">
        <v>0</v>
      </c>
      <c r="M336" s="72">
        <v>100000</v>
      </c>
      <c r="N336" s="72">
        <v>0</v>
      </c>
      <c r="O336" s="26" t="s">
        <v>353</v>
      </c>
    </row>
    <row r="337" spans="1:15" ht="61.5" customHeight="1">
      <c r="A337" s="112"/>
      <c r="B337" s="250"/>
      <c r="C337" s="251"/>
      <c r="D337" s="252"/>
      <c r="E337" s="255"/>
      <c r="F337" s="87">
        <v>2014</v>
      </c>
      <c r="G337" s="72">
        <f t="shared" si="168"/>
        <v>100000</v>
      </c>
      <c r="H337" s="63">
        <f t="shared" si="168"/>
        <v>0</v>
      </c>
      <c r="I337" s="72">
        <v>0</v>
      </c>
      <c r="J337" s="72">
        <v>0</v>
      </c>
      <c r="K337" s="72">
        <v>0</v>
      </c>
      <c r="L337" s="72">
        <v>0</v>
      </c>
      <c r="M337" s="72">
        <v>100000</v>
      </c>
      <c r="N337" s="72">
        <v>0</v>
      </c>
      <c r="O337" s="26" t="s">
        <v>353</v>
      </c>
    </row>
    <row r="338" spans="1:15" ht="87.75" customHeight="1">
      <c r="A338" s="113"/>
      <c r="B338" s="120"/>
      <c r="C338" s="121"/>
      <c r="D338" s="122"/>
      <c r="E338" s="113"/>
      <c r="F338" s="87">
        <v>2015</v>
      </c>
      <c r="G338" s="72">
        <f t="shared" si="168"/>
        <v>100000</v>
      </c>
      <c r="H338" s="63">
        <f t="shared" si="168"/>
        <v>0</v>
      </c>
      <c r="I338" s="72">
        <v>0</v>
      </c>
      <c r="J338" s="72">
        <v>0</v>
      </c>
      <c r="K338" s="72">
        <v>0</v>
      </c>
      <c r="L338" s="72">
        <v>0</v>
      </c>
      <c r="M338" s="72">
        <v>100000</v>
      </c>
      <c r="N338" s="72">
        <v>0</v>
      </c>
      <c r="O338" s="26" t="s">
        <v>628</v>
      </c>
    </row>
    <row r="339" spans="1:15" ht="28.5" customHeight="1">
      <c r="A339" s="111" t="s">
        <v>295</v>
      </c>
      <c r="B339" s="247" t="s">
        <v>44</v>
      </c>
      <c r="C339" s="248"/>
      <c r="D339" s="249"/>
      <c r="E339" s="254" t="s">
        <v>296</v>
      </c>
      <c r="F339" s="87" t="s">
        <v>323</v>
      </c>
      <c r="G339" s="72">
        <f t="shared" ref="G339:N339" si="169">SUM(G340:G342)</f>
        <v>300000</v>
      </c>
      <c r="H339" s="72">
        <f t="shared" si="169"/>
        <v>0</v>
      </c>
      <c r="I339" s="72">
        <f t="shared" si="169"/>
        <v>270000</v>
      </c>
      <c r="J339" s="72">
        <f t="shared" si="169"/>
        <v>0</v>
      </c>
      <c r="K339" s="72">
        <f t="shared" si="169"/>
        <v>30000</v>
      </c>
      <c r="L339" s="72">
        <f t="shared" si="169"/>
        <v>0</v>
      </c>
      <c r="M339" s="72">
        <f t="shared" si="169"/>
        <v>0</v>
      </c>
      <c r="N339" s="72">
        <f t="shared" si="169"/>
        <v>0</v>
      </c>
      <c r="O339" s="72"/>
    </row>
    <row r="340" spans="1:15" ht="64.5" customHeight="1">
      <c r="A340" s="112"/>
      <c r="B340" s="250"/>
      <c r="C340" s="251"/>
      <c r="D340" s="252"/>
      <c r="E340" s="255"/>
      <c r="F340" s="87">
        <v>2013</v>
      </c>
      <c r="G340" s="72">
        <f t="shared" ref="G340:H342" si="170">I340+K340+M340</f>
        <v>100000</v>
      </c>
      <c r="H340" s="63">
        <f t="shared" si="170"/>
        <v>0</v>
      </c>
      <c r="I340" s="72">
        <v>90000</v>
      </c>
      <c r="J340" s="72">
        <v>0</v>
      </c>
      <c r="K340" s="72">
        <v>10000</v>
      </c>
      <c r="L340" s="72">
        <v>0</v>
      </c>
      <c r="M340" s="72">
        <v>0</v>
      </c>
      <c r="N340" s="72">
        <v>0</v>
      </c>
      <c r="O340" s="26" t="s">
        <v>354</v>
      </c>
    </row>
    <row r="341" spans="1:15" ht="58.5" customHeight="1">
      <c r="A341" s="112"/>
      <c r="B341" s="250"/>
      <c r="C341" s="251"/>
      <c r="D341" s="252"/>
      <c r="E341" s="255"/>
      <c r="F341" s="87">
        <v>2014</v>
      </c>
      <c r="G341" s="72">
        <f t="shared" si="170"/>
        <v>100000</v>
      </c>
      <c r="H341" s="63">
        <f t="shared" si="170"/>
        <v>0</v>
      </c>
      <c r="I341" s="72">
        <v>90000</v>
      </c>
      <c r="J341" s="72">
        <v>0</v>
      </c>
      <c r="K341" s="72">
        <v>10000</v>
      </c>
      <c r="L341" s="72">
        <v>0</v>
      </c>
      <c r="M341" s="72">
        <v>0</v>
      </c>
      <c r="N341" s="72">
        <v>0</v>
      </c>
      <c r="O341" s="26" t="s">
        <v>354</v>
      </c>
    </row>
    <row r="342" spans="1:15" ht="70.5" customHeight="1">
      <c r="A342" s="113"/>
      <c r="B342" s="120"/>
      <c r="C342" s="121"/>
      <c r="D342" s="122"/>
      <c r="E342" s="113"/>
      <c r="F342" s="87">
        <v>2015</v>
      </c>
      <c r="G342" s="72">
        <f t="shared" si="170"/>
        <v>100000</v>
      </c>
      <c r="H342" s="63">
        <f t="shared" si="170"/>
        <v>0</v>
      </c>
      <c r="I342" s="72">
        <v>90000</v>
      </c>
      <c r="J342" s="72">
        <v>0</v>
      </c>
      <c r="K342" s="72">
        <v>10000</v>
      </c>
      <c r="L342" s="72">
        <v>0</v>
      </c>
      <c r="M342" s="87">
        <v>0</v>
      </c>
      <c r="N342" s="72">
        <v>0</v>
      </c>
      <c r="O342" s="26" t="s">
        <v>354</v>
      </c>
    </row>
    <row r="343" spans="1:15" ht="24" customHeight="1">
      <c r="A343" s="111" t="s">
        <v>297</v>
      </c>
      <c r="B343" s="247" t="s">
        <v>298</v>
      </c>
      <c r="C343" s="248"/>
      <c r="D343" s="249"/>
      <c r="E343" s="254" t="s">
        <v>296</v>
      </c>
      <c r="F343" s="87" t="s">
        <v>323</v>
      </c>
      <c r="G343" s="72">
        <f t="shared" ref="G343:N343" si="171">SUM(G344:G346)</f>
        <v>2014</v>
      </c>
      <c r="H343" s="72">
        <f t="shared" si="171"/>
        <v>6720</v>
      </c>
      <c r="I343" s="72">
        <f t="shared" si="171"/>
        <v>0</v>
      </c>
      <c r="J343" s="72">
        <f t="shared" si="171"/>
        <v>0</v>
      </c>
      <c r="K343" s="72">
        <f t="shared" si="171"/>
        <v>0</v>
      </c>
      <c r="L343" s="72">
        <f t="shared" si="171"/>
        <v>0</v>
      </c>
      <c r="M343" s="72">
        <f t="shared" si="171"/>
        <v>2014</v>
      </c>
      <c r="N343" s="72">
        <f t="shared" si="171"/>
        <v>6720</v>
      </c>
      <c r="O343" s="64"/>
    </row>
    <row r="344" spans="1:15" ht="117.75" customHeight="1">
      <c r="A344" s="112"/>
      <c r="B344" s="250"/>
      <c r="C344" s="251"/>
      <c r="D344" s="252"/>
      <c r="E344" s="255"/>
      <c r="F344" s="87">
        <v>2013</v>
      </c>
      <c r="G344" s="72">
        <f t="shared" ref="G344:H346" si="172">I344+K344+M344</f>
        <v>2014</v>
      </c>
      <c r="H344" s="63">
        <f t="shared" si="172"/>
        <v>6720</v>
      </c>
      <c r="I344" s="72">
        <v>0</v>
      </c>
      <c r="J344" s="72">
        <v>0</v>
      </c>
      <c r="K344" s="72">
        <v>0</v>
      </c>
      <c r="L344" s="72">
        <v>0</v>
      </c>
      <c r="M344" s="87">
        <v>2014</v>
      </c>
      <c r="N344" s="72">
        <v>6720</v>
      </c>
      <c r="O344" s="27" t="s">
        <v>355</v>
      </c>
    </row>
    <row r="345" spans="1:15" ht="24" customHeight="1">
      <c r="A345" s="112"/>
      <c r="B345" s="250"/>
      <c r="C345" s="251"/>
      <c r="D345" s="252"/>
      <c r="E345" s="255"/>
      <c r="F345" s="87">
        <v>2014</v>
      </c>
      <c r="G345" s="72">
        <f t="shared" si="172"/>
        <v>0</v>
      </c>
      <c r="H345" s="63">
        <f t="shared" si="172"/>
        <v>0</v>
      </c>
      <c r="I345" s="72">
        <v>0</v>
      </c>
      <c r="J345" s="72">
        <v>0</v>
      </c>
      <c r="K345" s="72">
        <v>0</v>
      </c>
      <c r="L345" s="72">
        <v>0</v>
      </c>
      <c r="M345" s="72">
        <v>0</v>
      </c>
      <c r="N345" s="72">
        <v>0</v>
      </c>
      <c r="O345" s="72"/>
    </row>
    <row r="346" spans="1:15" ht="24" customHeight="1">
      <c r="A346" s="113"/>
      <c r="B346" s="120"/>
      <c r="C346" s="121"/>
      <c r="D346" s="122"/>
      <c r="E346" s="113"/>
      <c r="F346" s="87">
        <v>2015</v>
      </c>
      <c r="G346" s="72">
        <f t="shared" si="172"/>
        <v>0</v>
      </c>
      <c r="H346" s="63">
        <f t="shared" si="172"/>
        <v>0</v>
      </c>
      <c r="I346" s="72">
        <v>0</v>
      </c>
      <c r="J346" s="72">
        <v>0</v>
      </c>
      <c r="K346" s="72">
        <v>0</v>
      </c>
      <c r="L346" s="72">
        <v>0</v>
      </c>
      <c r="M346" s="72">
        <v>0</v>
      </c>
      <c r="N346" s="72">
        <v>0</v>
      </c>
      <c r="O346" s="72"/>
    </row>
    <row r="347" spans="1:15" ht="22.5" customHeight="1">
      <c r="A347" s="111" t="s">
        <v>299</v>
      </c>
      <c r="B347" s="247" t="s">
        <v>300</v>
      </c>
      <c r="C347" s="248"/>
      <c r="D347" s="249"/>
      <c r="E347" s="254" t="s">
        <v>296</v>
      </c>
      <c r="F347" s="87" t="s">
        <v>323</v>
      </c>
      <c r="G347" s="72">
        <f t="shared" ref="G347:N347" si="173">SUM(G348:G350)</f>
        <v>6730</v>
      </c>
      <c r="H347" s="72">
        <f t="shared" si="173"/>
        <v>6730</v>
      </c>
      <c r="I347" s="72">
        <f t="shared" si="173"/>
        <v>0</v>
      </c>
      <c r="J347" s="72">
        <f t="shared" si="173"/>
        <v>0</v>
      </c>
      <c r="K347" s="72">
        <f t="shared" si="173"/>
        <v>0</v>
      </c>
      <c r="L347" s="72">
        <f t="shared" si="173"/>
        <v>0</v>
      </c>
      <c r="M347" s="72">
        <f t="shared" si="173"/>
        <v>6730</v>
      </c>
      <c r="N347" s="72">
        <f t="shared" si="173"/>
        <v>6730</v>
      </c>
      <c r="O347" s="72"/>
    </row>
    <row r="348" spans="1:15" ht="110.25" customHeight="1">
      <c r="A348" s="112"/>
      <c r="B348" s="250"/>
      <c r="C348" s="251"/>
      <c r="D348" s="252"/>
      <c r="E348" s="255"/>
      <c r="F348" s="87">
        <v>2013</v>
      </c>
      <c r="G348" s="72">
        <f t="shared" ref="G348:H350" si="174">I348+K348+M348</f>
        <v>6730</v>
      </c>
      <c r="H348" s="63">
        <f t="shared" si="174"/>
        <v>6730</v>
      </c>
      <c r="I348" s="72">
        <v>0</v>
      </c>
      <c r="J348" s="72">
        <v>0</v>
      </c>
      <c r="K348" s="72">
        <v>0</v>
      </c>
      <c r="L348" s="72">
        <v>0</v>
      </c>
      <c r="M348" s="72">
        <v>6730</v>
      </c>
      <c r="N348" s="72">
        <v>6730</v>
      </c>
      <c r="O348" s="27" t="s">
        <v>355</v>
      </c>
    </row>
    <row r="349" spans="1:15" ht="22.5" customHeight="1">
      <c r="A349" s="112"/>
      <c r="B349" s="250"/>
      <c r="C349" s="251"/>
      <c r="D349" s="252"/>
      <c r="E349" s="255"/>
      <c r="F349" s="87">
        <v>2014</v>
      </c>
      <c r="G349" s="72">
        <f t="shared" si="174"/>
        <v>0</v>
      </c>
      <c r="H349" s="63">
        <f t="shared" si="174"/>
        <v>0</v>
      </c>
      <c r="I349" s="72">
        <v>0</v>
      </c>
      <c r="J349" s="72">
        <v>0</v>
      </c>
      <c r="K349" s="72">
        <v>0</v>
      </c>
      <c r="L349" s="72">
        <v>0</v>
      </c>
      <c r="M349" s="72">
        <v>0</v>
      </c>
      <c r="N349" s="72">
        <v>0</v>
      </c>
      <c r="O349" s="72"/>
    </row>
    <row r="350" spans="1:15" ht="22.5" customHeight="1">
      <c r="A350" s="113"/>
      <c r="B350" s="120"/>
      <c r="C350" s="121"/>
      <c r="D350" s="122"/>
      <c r="E350" s="113"/>
      <c r="F350" s="87">
        <v>2015</v>
      </c>
      <c r="G350" s="72">
        <f t="shared" si="174"/>
        <v>0</v>
      </c>
      <c r="H350" s="63">
        <f t="shared" si="174"/>
        <v>0</v>
      </c>
      <c r="I350" s="72">
        <v>0</v>
      </c>
      <c r="J350" s="72">
        <v>0</v>
      </c>
      <c r="K350" s="72">
        <v>0</v>
      </c>
      <c r="L350" s="72">
        <v>0</v>
      </c>
      <c r="M350" s="72">
        <v>0</v>
      </c>
      <c r="N350" s="72">
        <v>0</v>
      </c>
      <c r="O350" s="72"/>
    </row>
    <row r="351" spans="1:15" ht="24" customHeight="1">
      <c r="A351" s="111" t="s">
        <v>301</v>
      </c>
      <c r="B351" s="247" t="s">
        <v>302</v>
      </c>
      <c r="C351" s="248"/>
      <c r="D351" s="249"/>
      <c r="E351" s="254" t="s">
        <v>303</v>
      </c>
      <c r="F351" s="87" t="s">
        <v>323</v>
      </c>
      <c r="G351" s="72">
        <f t="shared" ref="G351:N351" si="175">SUM(G352:G354)</f>
        <v>11310</v>
      </c>
      <c r="H351" s="72">
        <f t="shared" si="175"/>
        <v>0</v>
      </c>
      <c r="I351" s="72">
        <f t="shared" si="175"/>
        <v>0</v>
      </c>
      <c r="J351" s="72">
        <f t="shared" si="175"/>
        <v>0</v>
      </c>
      <c r="K351" s="72">
        <f t="shared" si="175"/>
        <v>0</v>
      </c>
      <c r="L351" s="72">
        <f t="shared" si="175"/>
        <v>0</v>
      </c>
      <c r="M351" s="72">
        <f t="shared" si="175"/>
        <v>11310</v>
      </c>
      <c r="N351" s="72">
        <f t="shared" si="175"/>
        <v>0</v>
      </c>
      <c r="O351" s="72"/>
    </row>
    <row r="352" spans="1:15" ht="24" customHeight="1">
      <c r="A352" s="112"/>
      <c r="B352" s="250"/>
      <c r="C352" s="251"/>
      <c r="D352" s="252"/>
      <c r="E352" s="255"/>
      <c r="F352" s="87">
        <v>2013</v>
      </c>
      <c r="G352" s="72">
        <f t="shared" ref="G352:H354" si="176">I352+K352+M352</f>
        <v>0</v>
      </c>
      <c r="H352" s="63">
        <f t="shared" si="176"/>
        <v>0</v>
      </c>
      <c r="I352" s="72">
        <v>0</v>
      </c>
      <c r="J352" s="72">
        <v>0</v>
      </c>
      <c r="K352" s="72">
        <v>0</v>
      </c>
      <c r="L352" s="72">
        <v>0</v>
      </c>
      <c r="M352" s="72">
        <v>0</v>
      </c>
      <c r="N352" s="72">
        <v>0</v>
      </c>
      <c r="O352" s="72"/>
    </row>
    <row r="353" spans="1:20" ht="81.75" customHeight="1">
      <c r="A353" s="112"/>
      <c r="B353" s="250"/>
      <c r="C353" s="251"/>
      <c r="D353" s="252"/>
      <c r="E353" s="255"/>
      <c r="F353" s="87">
        <v>2014</v>
      </c>
      <c r="G353" s="72">
        <f t="shared" si="176"/>
        <v>11310</v>
      </c>
      <c r="H353" s="63">
        <f t="shared" si="176"/>
        <v>0</v>
      </c>
      <c r="I353" s="72">
        <v>0</v>
      </c>
      <c r="J353" s="72">
        <v>0</v>
      </c>
      <c r="K353" s="72">
        <v>0</v>
      </c>
      <c r="L353" s="72">
        <v>0</v>
      </c>
      <c r="M353" s="72">
        <v>11310</v>
      </c>
      <c r="N353" s="72">
        <v>0</v>
      </c>
      <c r="O353" s="66" t="s">
        <v>408</v>
      </c>
    </row>
    <row r="354" spans="1:20" ht="87.75" customHeight="1">
      <c r="A354" s="113"/>
      <c r="B354" s="120"/>
      <c r="C354" s="121"/>
      <c r="D354" s="122"/>
      <c r="E354" s="113"/>
      <c r="F354" s="87">
        <v>2015</v>
      </c>
      <c r="G354" s="72">
        <f t="shared" si="176"/>
        <v>0</v>
      </c>
      <c r="H354" s="63">
        <f t="shared" si="176"/>
        <v>0</v>
      </c>
      <c r="I354" s="72">
        <v>0</v>
      </c>
      <c r="J354" s="72">
        <v>0</v>
      </c>
      <c r="K354" s="72">
        <v>0</v>
      </c>
      <c r="L354" s="72">
        <v>0</v>
      </c>
      <c r="M354" s="72">
        <v>0</v>
      </c>
      <c r="N354" s="72">
        <v>0</v>
      </c>
      <c r="O354" s="26" t="s">
        <v>628</v>
      </c>
    </row>
    <row r="355" spans="1:20" ht="22.5" customHeight="1">
      <c r="A355" s="111" t="s">
        <v>304</v>
      </c>
      <c r="B355" s="247" t="s">
        <v>305</v>
      </c>
      <c r="C355" s="248"/>
      <c r="D355" s="249"/>
      <c r="E355" s="254" t="s">
        <v>303</v>
      </c>
      <c r="F355" s="87" t="s">
        <v>323</v>
      </c>
      <c r="G355" s="72">
        <f t="shared" ref="G355:N355" si="177">SUM(G356:G358)</f>
        <v>15490</v>
      </c>
      <c r="H355" s="72">
        <f t="shared" si="177"/>
        <v>0</v>
      </c>
      <c r="I355" s="72">
        <f t="shared" si="177"/>
        <v>0</v>
      </c>
      <c r="J355" s="72">
        <f t="shared" si="177"/>
        <v>0</v>
      </c>
      <c r="K355" s="72">
        <f t="shared" si="177"/>
        <v>0</v>
      </c>
      <c r="L355" s="72">
        <f t="shared" si="177"/>
        <v>0</v>
      </c>
      <c r="M355" s="72">
        <f t="shared" si="177"/>
        <v>15490</v>
      </c>
      <c r="N355" s="72">
        <f t="shared" si="177"/>
        <v>0</v>
      </c>
      <c r="O355" s="72"/>
    </row>
    <row r="356" spans="1:20" ht="22.5" customHeight="1">
      <c r="A356" s="112"/>
      <c r="B356" s="250"/>
      <c r="C356" s="251"/>
      <c r="D356" s="252"/>
      <c r="E356" s="255"/>
      <c r="F356" s="87">
        <v>2013</v>
      </c>
      <c r="G356" s="72">
        <f t="shared" ref="G356:H358" si="178">I356+K356+M356</f>
        <v>0</v>
      </c>
      <c r="H356" s="63">
        <f t="shared" si="178"/>
        <v>0</v>
      </c>
      <c r="I356" s="72">
        <v>0</v>
      </c>
      <c r="J356" s="72">
        <v>0</v>
      </c>
      <c r="K356" s="72">
        <v>0</v>
      </c>
      <c r="L356" s="72">
        <v>0</v>
      </c>
      <c r="M356" s="72">
        <v>0</v>
      </c>
      <c r="N356" s="72">
        <v>0</v>
      </c>
      <c r="O356" s="72"/>
    </row>
    <row r="357" spans="1:20" ht="67.5" customHeight="1">
      <c r="A357" s="112"/>
      <c r="B357" s="250"/>
      <c r="C357" s="251"/>
      <c r="D357" s="252"/>
      <c r="E357" s="255"/>
      <c r="F357" s="87">
        <v>2014</v>
      </c>
      <c r="G357" s="72">
        <f t="shared" si="178"/>
        <v>15490</v>
      </c>
      <c r="H357" s="63">
        <f t="shared" si="178"/>
        <v>0</v>
      </c>
      <c r="I357" s="72">
        <v>0</v>
      </c>
      <c r="J357" s="72">
        <v>0</v>
      </c>
      <c r="K357" s="72">
        <v>0</v>
      </c>
      <c r="L357" s="72">
        <v>0</v>
      </c>
      <c r="M357" s="72">
        <v>15490</v>
      </c>
      <c r="N357" s="72">
        <v>0</v>
      </c>
      <c r="O357" s="66" t="s">
        <v>408</v>
      </c>
    </row>
    <row r="358" spans="1:20" ht="90.75" customHeight="1">
      <c r="A358" s="113"/>
      <c r="B358" s="117"/>
      <c r="C358" s="253"/>
      <c r="D358" s="119"/>
      <c r="E358" s="113"/>
      <c r="F358" s="87">
        <v>2015</v>
      </c>
      <c r="G358" s="72">
        <f t="shared" si="178"/>
        <v>0</v>
      </c>
      <c r="H358" s="63">
        <f t="shared" si="178"/>
        <v>0</v>
      </c>
      <c r="I358" s="72">
        <v>0</v>
      </c>
      <c r="J358" s="72">
        <v>0</v>
      </c>
      <c r="K358" s="72">
        <v>0</v>
      </c>
      <c r="L358" s="72">
        <v>0</v>
      </c>
      <c r="M358" s="72">
        <v>0</v>
      </c>
      <c r="N358" s="72">
        <v>0</v>
      </c>
      <c r="O358" s="26" t="s">
        <v>628</v>
      </c>
    </row>
    <row r="359" spans="1:20" ht="30.75" customHeight="1">
      <c r="A359" s="178"/>
      <c r="B359" s="261" t="s">
        <v>306</v>
      </c>
      <c r="C359" s="262"/>
      <c r="D359" s="262"/>
      <c r="E359" s="178"/>
      <c r="F359" s="83" t="s">
        <v>323</v>
      </c>
      <c r="G359" s="61">
        <f>SUM(G360:G362)</f>
        <v>689340</v>
      </c>
      <c r="H359" s="61">
        <f t="shared" ref="H359:N359" si="179">SUM(H360:H362)</f>
        <v>34684</v>
      </c>
      <c r="I359" s="61">
        <f t="shared" si="179"/>
        <v>315640</v>
      </c>
      <c r="J359" s="61">
        <f t="shared" si="179"/>
        <v>13301</v>
      </c>
      <c r="K359" s="61">
        <f t="shared" si="179"/>
        <v>38156</v>
      </c>
      <c r="L359" s="61">
        <f t="shared" si="179"/>
        <v>6833</v>
      </c>
      <c r="M359" s="61">
        <f t="shared" si="179"/>
        <v>335544</v>
      </c>
      <c r="N359" s="61">
        <f t="shared" si="179"/>
        <v>14550</v>
      </c>
      <c r="O359" s="33"/>
    </row>
    <row r="360" spans="1:20" ht="19.5" customHeight="1">
      <c r="A360" s="171"/>
      <c r="B360" s="262"/>
      <c r="C360" s="262"/>
      <c r="D360" s="262"/>
      <c r="E360" s="171"/>
      <c r="F360" s="83">
        <v>2013</v>
      </c>
      <c r="G360" s="4">
        <f t="shared" ref="G360:N362" si="180">G328+G332</f>
        <v>225124</v>
      </c>
      <c r="H360" s="4">
        <f t="shared" si="180"/>
        <v>19114</v>
      </c>
      <c r="I360" s="4">
        <f t="shared" si="180"/>
        <v>103880</v>
      </c>
      <c r="J360" s="4">
        <f t="shared" si="180"/>
        <v>1050</v>
      </c>
      <c r="K360" s="4">
        <f t="shared" si="180"/>
        <v>12500</v>
      </c>
      <c r="L360" s="4">
        <f t="shared" si="180"/>
        <v>4614</v>
      </c>
      <c r="M360" s="4">
        <f t="shared" si="180"/>
        <v>108744</v>
      </c>
      <c r="N360" s="4">
        <f t="shared" si="180"/>
        <v>13450</v>
      </c>
      <c r="O360" s="4"/>
    </row>
    <row r="361" spans="1:20">
      <c r="A361" s="171"/>
      <c r="B361" s="262"/>
      <c r="C361" s="262"/>
      <c r="D361" s="262"/>
      <c r="E361" s="171"/>
      <c r="F361" s="83">
        <v>2014</v>
      </c>
      <c r="G361" s="4">
        <f t="shared" si="180"/>
        <v>243616</v>
      </c>
      <c r="H361" s="4">
        <f t="shared" si="180"/>
        <v>15570</v>
      </c>
      <c r="I361" s="4">
        <f t="shared" si="180"/>
        <v>104300</v>
      </c>
      <c r="J361" s="4">
        <f t="shared" si="180"/>
        <v>12251</v>
      </c>
      <c r="K361" s="4">
        <f t="shared" si="180"/>
        <v>12516</v>
      </c>
      <c r="L361" s="4">
        <f t="shared" si="180"/>
        <v>2219</v>
      </c>
      <c r="M361" s="4">
        <f t="shared" si="180"/>
        <v>126800</v>
      </c>
      <c r="N361" s="4">
        <f t="shared" si="180"/>
        <v>1100</v>
      </c>
      <c r="O361" s="4"/>
    </row>
    <row r="362" spans="1:20">
      <c r="A362" s="113"/>
      <c r="B362" s="262"/>
      <c r="C362" s="262"/>
      <c r="D362" s="262"/>
      <c r="E362" s="113"/>
      <c r="F362" s="83">
        <v>2015</v>
      </c>
      <c r="G362" s="4">
        <f t="shared" si="180"/>
        <v>220600</v>
      </c>
      <c r="H362" s="4">
        <f t="shared" si="180"/>
        <v>0</v>
      </c>
      <c r="I362" s="4">
        <f t="shared" si="180"/>
        <v>107460</v>
      </c>
      <c r="J362" s="4">
        <f t="shared" si="180"/>
        <v>0</v>
      </c>
      <c r="K362" s="4">
        <f t="shared" si="180"/>
        <v>13140</v>
      </c>
      <c r="L362" s="4">
        <f t="shared" si="180"/>
        <v>0</v>
      </c>
      <c r="M362" s="4">
        <f t="shared" si="180"/>
        <v>100000</v>
      </c>
      <c r="N362" s="4">
        <f t="shared" si="180"/>
        <v>0</v>
      </c>
      <c r="O362" s="4"/>
    </row>
    <row r="363" spans="1:20" ht="19.5" thickBot="1">
      <c r="A363" s="243" t="s">
        <v>307</v>
      </c>
      <c r="B363" s="244"/>
      <c r="C363" s="244"/>
      <c r="D363" s="244"/>
      <c r="E363" s="244"/>
      <c r="F363" s="244"/>
      <c r="G363" s="244"/>
      <c r="H363" s="244"/>
      <c r="I363" s="244"/>
      <c r="J363" s="244"/>
      <c r="K363" s="244"/>
      <c r="L363" s="244"/>
      <c r="M363" s="244"/>
      <c r="N363" s="244"/>
      <c r="O363" s="244"/>
    </row>
    <row r="364" spans="1:20">
      <c r="A364" s="245" t="s">
        <v>308</v>
      </c>
      <c r="B364" s="246"/>
      <c r="C364" s="246"/>
      <c r="D364" s="246"/>
      <c r="E364" s="246"/>
      <c r="F364" s="246"/>
      <c r="G364" s="246"/>
      <c r="H364" s="246"/>
      <c r="I364" s="246"/>
      <c r="J364" s="246"/>
      <c r="K364" s="246"/>
      <c r="L364" s="246"/>
      <c r="M364" s="246"/>
      <c r="N364" s="246"/>
      <c r="O364" s="246"/>
    </row>
    <row r="365" spans="1:20" ht="37.5" customHeight="1">
      <c r="A365" s="111" t="s">
        <v>309</v>
      </c>
      <c r="B365" s="99" t="s">
        <v>45</v>
      </c>
      <c r="C365" s="100"/>
      <c r="D365" s="101"/>
      <c r="E365" s="111" t="s">
        <v>217</v>
      </c>
      <c r="F365" s="76" t="s">
        <v>323</v>
      </c>
      <c r="G365" s="72">
        <f>SUM(G366:G368)</f>
        <v>120956</v>
      </c>
      <c r="H365" s="72">
        <f t="shared" ref="H365:N365" si="181">SUM(H366:H368)</f>
        <v>5738</v>
      </c>
      <c r="I365" s="72">
        <f t="shared" si="181"/>
        <v>109350</v>
      </c>
      <c r="J365" s="72">
        <f t="shared" si="181"/>
        <v>1600</v>
      </c>
      <c r="K365" s="72">
        <f t="shared" si="181"/>
        <v>8800</v>
      </c>
      <c r="L365" s="72">
        <f t="shared" si="181"/>
        <v>200</v>
      </c>
      <c r="M365" s="72">
        <f t="shared" si="181"/>
        <v>2806</v>
      </c>
      <c r="N365" s="72">
        <f t="shared" si="181"/>
        <v>3938</v>
      </c>
      <c r="O365" s="63"/>
    </row>
    <row r="366" spans="1:20" ht="348.75" customHeight="1">
      <c r="A366" s="112"/>
      <c r="B366" s="102"/>
      <c r="C366" s="103"/>
      <c r="D366" s="104"/>
      <c r="E366" s="112"/>
      <c r="F366" s="87">
        <v>2013</v>
      </c>
      <c r="G366" s="72">
        <f t="shared" ref="G366:H368" si="182">I366+K366+M366</f>
        <v>1106</v>
      </c>
      <c r="H366" s="72">
        <f t="shared" si="182"/>
        <v>1118</v>
      </c>
      <c r="I366" s="72">
        <v>0</v>
      </c>
      <c r="J366" s="72">
        <v>0</v>
      </c>
      <c r="K366" s="72">
        <v>0</v>
      </c>
      <c r="L366" s="72">
        <v>0</v>
      </c>
      <c r="M366" s="72">
        <v>1106</v>
      </c>
      <c r="N366" s="72">
        <v>1118</v>
      </c>
      <c r="O366" s="56" t="s">
        <v>356</v>
      </c>
    </row>
    <row r="367" spans="1:20" ht="342.75" customHeight="1">
      <c r="A367" s="112"/>
      <c r="B367" s="102"/>
      <c r="C367" s="103"/>
      <c r="D367" s="104"/>
      <c r="E367" s="112"/>
      <c r="F367" s="87">
        <v>2014</v>
      </c>
      <c r="G367" s="72">
        <f t="shared" si="182"/>
        <v>49600</v>
      </c>
      <c r="H367" s="72">
        <f t="shared" si="182"/>
        <v>4000</v>
      </c>
      <c r="I367" s="72">
        <v>48750</v>
      </c>
      <c r="J367" s="72">
        <v>1600</v>
      </c>
      <c r="K367" s="72"/>
      <c r="L367" s="72">
        <v>200</v>
      </c>
      <c r="M367" s="72">
        <v>850</v>
      </c>
      <c r="N367" s="17">
        <v>2200</v>
      </c>
      <c r="O367" s="10" t="s">
        <v>418</v>
      </c>
      <c r="T367" s="1"/>
    </row>
    <row r="368" spans="1:20" ht="158.25" customHeight="1">
      <c r="A368" s="113"/>
      <c r="B368" s="120"/>
      <c r="C368" s="121"/>
      <c r="D368" s="122"/>
      <c r="E368" s="113"/>
      <c r="F368" s="87">
        <v>2015</v>
      </c>
      <c r="G368" s="72">
        <f t="shared" si="182"/>
        <v>70250</v>
      </c>
      <c r="H368" s="72">
        <f t="shared" si="182"/>
        <v>620</v>
      </c>
      <c r="I368" s="72">
        <v>60600</v>
      </c>
      <c r="J368" s="72">
        <v>0</v>
      </c>
      <c r="K368" s="72">
        <v>8800</v>
      </c>
      <c r="L368" s="72">
        <v>0</v>
      </c>
      <c r="M368" s="72">
        <v>850</v>
      </c>
      <c r="N368" s="72">
        <v>620</v>
      </c>
      <c r="O368" s="66" t="s">
        <v>629</v>
      </c>
      <c r="T368" s="1"/>
    </row>
    <row r="369" spans="1:15" ht="27" customHeight="1">
      <c r="A369" s="111" t="s">
        <v>310</v>
      </c>
      <c r="B369" s="99" t="s">
        <v>311</v>
      </c>
      <c r="C369" s="100"/>
      <c r="D369" s="101"/>
      <c r="E369" s="111" t="s">
        <v>217</v>
      </c>
      <c r="F369" s="87" t="s">
        <v>323</v>
      </c>
      <c r="G369" s="72">
        <f>SUM(G370:G372)</f>
        <v>32600</v>
      </c>
      <c r="H369" s="72">
        <f t="shared" ref="H369:N369" si="183">SUM(H370:H372)</f>
        <v>10200</v>
      </c>
      <c r="I369" s="72">
        <f t="shared" si="183"/>
        <v>0</v>
      </c>
      <c r="J369" s="72">
        <f t="shared" si="183"/>
        <v>0</v>
      </c>
      <c r="K369" s="72">
        <f t="shared" si="183"/>
        <v>2400</v>
      </c>
      <c r="L369" s="72">
        <f t="shared" si="183"/>
        <v>0</v>
      </c>
      <c r="M369" s="72">
        <f t="shared" si="183"/>
        <v>30200</v>
      </c>
      <c r="N369" s="72">
        <f t="shared" si="183"/>
        <v>10200</v>
      </c>
      <c r="O369" s="72"/>
    </row>
    <row r="370" spans="1:15" ht="29.25" customHeight="1">
      <c r="A370" s="112"/>
      <c r="B370" s="102"/>
      <c r="C370" s="103"/>
      <c r="D370" s="104"/>
      <c r="E370" s="112"/>
      <c r="F370" s="87">
        <v>2013</v>
      </c>
      <c r="G370" s="72">
        <f>G374+G378+G382</f>
        <v>7600</v>
      </c>
      <c r="H370" s="72">
        <f t="shared" ref="H370:N370" si="184">H374+H378+H382</f>
        <v>7600</v>
      </c>
      <c r="I370" s="72">
        <f t="shared" si="184"/>
        <v>0</v>
      </c>
      <c r="J370" s="72">
        <f t="shared" si="184"/>
        <v>0</v>
      </c>
      <c r="K370" s="72">
        <f t="shared" si="184"/>
        <v>0</v>
      </c>
      <c r="L370" s="72">
        <f t="shared" si="184"/>
        <v>0</v>
      </c>
      <c r="M370" s="72">
        <f t="shared" si="184"/>
        <v>7600</v>
      </c>
      <c r="N370" s="72">
        <f t="shared" si="184"/>
        <v>7600</v>
      </c>
      <c r="O370" s="72"/>
    </row>
    <row r="371" spans="1:15" ht="29.25" customHeight="1">
      <c r="A371" s="112"/>
      <c r="B371" s="102"/>
      <c r="C371" s="103"/>
      <c r="D371" s="104"/>
      <c r="E371" s="112"/>
      <c r="F371" s="87">
        <v>2014</v>
      </c>
      <c r="G371" s="72">
        <f>G375+G379+G383</f>
        <v>0</v>
      </c>
      <c r="H371" s="72">
        <f t="shared" ref="H371:N371" si="185">H375+H379+H383</f>
        <v>0</v>
      </c>
      <c r="I371" s="72">
        <f t="shared" si="185"/>
        <v>0</v>
      </c>
      <c r="J371" s="72">
        <f t="shared" si="185"/>
        <v>0</v>
      </c>
      <c r="K371" s="72">
        <f t="shared" si="185"/>
        <v>0</v>
      </c>
      <c r="L371" s="72">
        <f t="shared" si="185"/>
        <v>0</v>
      </c>
      <c r="M371" s="72">
        <f t="shared" si="185"/>
        <v>0</v>
      </c>
      <c r="N371" s="72">
        <f t="shared" si="185"/>
        <v>0</v>
      </c>
      <c r="O371" s="72"/>
    </row>
    <row r="372" spans="1:15" ht="207.75" customHeight="1">
      <c r="A372" s="113"/>
      <c r="B372" s="120"/>
      <c r="C372" s="121"/>
      <c r="D372" s="122"/>
      <c r="E372" s="113"/>
      <c r="F372" s="87">
        <v>2015</v>
      </c>
      <c r="G372" s="72">
        <f>G376+G380+G384</f>
        <v>25000</v>
      </c>
      <c r="H372" s="72">
        <f t="shared" ref="H372:N372" si="186">H376+H380+H384</f>
        <v>2600</v>
      </c>
      <c r="I372" s="72">
        <f t="shared" si="186"/>
        <v>0</v>
      </c>
      <c r="J372" s="72">
        <f t="shared" si="186"/>
        <v>0</v>
      </c>
      <c r="K372" s="72">
        <f t="shared" si="186"/>
        <v>2400</v>
      </c>
      <c r="L372" s="72">
        <f t="shared" si="186"/>
        <v>0</v>
      </c>
      <c r="M372" s="72">
        <f t="shared" si="186"/>
        <v>22600</v>
      </c>
      <c r="N372" s="72">
        <f t="shared" si="186"/>
        <v>2600</v>
      </c>
      <c r="O372" s="66" t="s">
        <v>633</v>
      </c>
    </row>
    <row r="373" spans="1:15" ht="36" customHeight="1">
      <c r="A373" s="111" t="s">
        <v>312</v>
      </c>
      <c r="B373" s="99" t="s">
        <v>313</v>
      </c>
      <c r="C373" s="100"/>
      <c r="D373" s="101"/>
      <c r="E373" s="111" t="s">
        <v>314</v>
      </c>
      <c r="F373" s="87" t="s">
        <v>323</v>
      </c>
      <c r="G373" s="72">
        <f>SUM(G374:G376)</f>
        <v>7600</v>
      </c>
      <c r="H373" s="72">
        <f t="shared" ref="H373:N373" si="187">SUM(H374:H376)</f>
        <v>7600</v>
      </c>
      <c r="I373" s="72">
        <f t="shared" si="187"/>
        <v>0</v>
      </c>
      <c r="J373" s="72">
        <f t="shared" si="187"/>
        <v>0</v>
      </c>
      <c r="K373" s="72">
        <f t="shared" si="187"/>
        <v>0</v>
      </c>
      <c r="L373" s="72">
        <f t="shared" si="187"/>
        <v>0</v>
      </c>
      <c r="M373" s="72">
        <f t="shared" si="187"/>
        <v>7600</v>
      </c>
      <c r="N373" s="72">
        <f t="shared" si="187"/>
        <v>7600</v>
      </c>
      <c r="O373" s="72"/>
    </row>
    <row r="374" spans="1:15" ht="399.75" customHeight="1">
      <c r="A374" s="112"/>
      <c r="B374" s="102"/>
      <c r="C374" s="103"/>
      <c r="D374" s="104"/>
      <c r="E374" s="112"/>
      <c r="F374" s="87">
        <v>2013</v>
      </c>
      <c r="G374" s="72">
        <f t="shared" ref="G374:H376" si="188">I374+K374+M374</f>
        <v>7600</v>
      </c>
      <c r="H374" s="72">
        <f t="shared" si="188"/>
        <v>7600</v>
      </c>
      <c r="I374" s="72">
        <v>0</v>
      </c>
      <c r="J374" s="72">
        <v>0</v>
      </c>
      <c r="K374" s="72">
        <v>0</v>
      </c>
      <c r="L374" s="72">
        <v>0</v>
      </c>
      <c r="M374" s="72">
        <v>7600</v>
      </c>
      <c r="N374" s="72">
        <v>7600</v>
      </c>
      <c r="O374" s="56" t="s">
        <v>357</v>
      </c>
    </row>
    <row r="375" spans="1:15" ht="29.25" customHeight="1">
      <c r="A375" s="112"/>
      <c r="B375" s="102"/>
      <c r="C375" s="103"/>
      <c r="D375" s="104"/>
      <c r="E375" s="112"/>
      <c r="F375" s="87">
        <v>2014</v>
      </c>
      <c r="G375" s="72">
        <f t="shared" si="188"/>
        <v>0</v>
      </c>
      <c r="H375" s="72">
        <f t="shared" si="188"/>
        <v>0</v>
      </c>
      <c r="I375" s="72">
        <v>0</v>
      </c>
      <c r="J375" s="72">
        <v>0</v>
      </c>
      <c r="K375" s="72">
        <v>0</v>
      </c>
      <c r="L375" s="72">
        <v>0</v>
      </c>
      <c r="M375" s="72">
        <v>0</v>
      </c>
      <c r="N375" s="72">
        <v>0</v>
      </c>
      <c r="O375" s="72"/>
    </row>
    <row r="376" spans="1:15" ht="30" customHeight="1">
      <c r="A376" s="113"/>
      <c r="B376" s="120"/>
      <c r="C376" s="121"/>
      <c r="D376" s="122"/>
      <c r="E376" s="113"/>
      <c r="F376" s="87">
        <v>2015</v>
      </c>
      <c r="G376" s="72">
        <f t="shared" si="188"/>
        <v>0</v>
      </c>
      <c r="H376" s="72">
        <f t="shared" si="188"/>
        <v>0</v>
      </c>
      <c r="I376" s="72">
        <v>0</v>
      </c>
      <c r="J376" s="72">
        <v>0</v>
      </c>
      <c r="K376" s="72">
        <v>0</v>
      </c>
      <c r="L376" s="72">
        <v>0</v>
      </c>
      <c r="M376" s="72">
        <v>0</v>
      </c>
      <c r="N376" s="72">
        <v>0</v>
      </c>
      <c r="O376" s="72"/>
    </row>
    <row r="377" spans="1:15" ht="31.5" customHeight="1">
      <c r="A377" s="111" t="s">
        <v>548</v>
      </c>
      <c r="B377" s="99" t="s">
        <v>550</v>
      </c>
      <c r="C377" s="100"/>
      <c r="D377" s="101"/>
      <c r="E377" s="99" t="s">
        <v>551</v>
      </c>
      <c r="F377" s="87" t="s">
        <v>323</v>
      </c>
      <c r="G377" s="72">
        <f t="shared" ref="G377:N377" si="189">SUM(G378:G380)</f>
        <v>3100</v>
      </c>
      <c r="H377" s="72">
        <f t="shared" si="189"/>
        <v>2600</v>
      </c>
      <c r="I377" s="72">
        <f t="shared" si="189"/>
        <v>0</v>
      </c>
      <c r="J377" s="72">
        <f t="shared" si="189"/>
        <v>0</v>
      </c>
      <c r="K377" s="72">
        <f t="shared" si="189"/>
        <v>0</v>
      </c>
      <c r="L377" s="72">
        <f t="shared" si="189"/>
        <v>0</v>
      </c>
      <c r="M377" s="72">
        <f t="shared" si="189"/>
        <v>3100</v>
      </c>
      <c r="N377" s="72">
        <f t="shared" si="189"/>
        <v>2600</v>
      </c>
      <c r="O377" s="72"/>
    </row>
    <row r="378" spans="1:15" ht="30" customHeight="1">
      <c r="A378" s="112"/>
      <c r="B378" s="102"/>
      <c r="C378" s="103"/>
      <c r="D378" s="104"/>
      <c r="E378" s="102"/>
      <c r="F378" s="87">
        <v>2013</v>
      </c>
      <c r="G378" s="72">
        <f t="shared" ref="G378:H380" si="190">I378+K378+M378</f>
        <v>0</v>
      </c>
      <c r="H378" s="72">
        <f t="shared" si="190"/>
        <v>0</v>
      </c>
      <c r="I378" s="72">
        <v>0</v>
      </c>
      <c r="J378" s="72">
        <v>0</v>
      </c>
      <c r="K378" s="72">
        <v>0</v>
      </c>
      <c r="L378" s="72">
        <v>0</v>
      </c>
      <c r="M378" s="72">
        <v>0</v>
      </c>
      <c r="N378" s="72">
        <v>0</v>
      </c>
      <c r="O378" s="72"/>
    </row>
    <row r="379" spans="1:15" ht="25.5" customHeight="1">
      <c r="A379" s="112"/>
      <c r="B379" s="102"/>
      <c r="C379" s="103"/>
      <c r="D379" s="104"/>
      <c r="E379" s="102"/>
      <c r="F379" s="87">
        <v>2014</v>
      </c>
      <c r="G379" s="72">
        <f t="shared" si="190"/>
        <v>0</v>
      </c>
      <c r="H379" s="72">
        <f t="shared" si="190"/>
        <v>0</v>
      </c>
      <c r="I379" s="72">
        <v>0</v>
      </c>
      <c r="J379" s="72">
        <v>0</v>
      </c>
      <c r="K379" s="72">
        <v>0</v>
      </c>
      <c r="L379" s="72">
        <v>0</v>
      </c>
      <c r="M379" s="72">
        <v>0</v>
      </c>
      <c r="N379" s="72">
        <v>0</v>
      </c>
      <c r="O379" s="72"/>
    </row>
    <row r="380" spans="1:15" ht="176.25" customHeight="1">
      <c r="A380" s="113"/>
      <c r="B380" s="120"/>
      <c r="C380" s="121"/>
      <c r="D380" s="122"/>
      <c r="E380" s="120"/>
      <c r="F380" s="87">
        <v>2015</v>
      </c>
      <c r="G380" s="72">
        <f t="shared" si="190"/>
        <v>3100</v>
      </c>
      <c r="H380" s="72">
        <f t="shared" si="190"/>
        <v>2600</v>
      </c>
      <c r="I380" s="72">
        <v>0</v>
      </c>
      <c r="J380" s="72">
        <v>0</v>
      </c>
      <c r="K380" s="72">
        <v>0</v>
      </c>
      <c r="L380" s="72">
        <v>0</v>
      </c>
      <c r="M380" s="72">
        <v>3100</v>
      </c>
      <c r="N380" s="72">
        <v>2600</v>
      </c>
      <c r="O380" s="66" t="s">
        <v>630</v>
      </c>
    </row>
    <row r="381" spans="1:15" ht="38.25" customHeight="1">
      <c r="A381" s="111" t="s">
        <v>549</v>
      </c>
      <c r="B381" s="99" t="s">
        <v>552</v>
      </c>
      <c r="C381" s="100"/>
      <c r="D381" s="101"/>
      <c r="E381" s="178"/>
      <c r="F381" s="87" t="s">
        <v>323</v>
      </c>
      <c r="G381" s="72">
        <f t="shared" ref="G381:N381" si="191">SUM(G382:G384)</f>
        <v>21900</v>
      </c>
      <c r="H381" s="72">
        <f t="shared" si="191"/>
        <v>0</v>
      </c>
      <c r="I381" s="72">
        <f t="shared" si="191"/>
        <v>0</v>
      </c>
      <c r="J381" s="72">
        <f t="shared" si="191"/>
        <v>0</v>
      </c>
      <c r="K381" s="72">
        <f t="shared" si="191"/>
        <v>2400</v>
      </c>
      <c r="L381" s="72">
        <f t="shared" si="191"/>
        <v>0</v>
      </c>
      <c r="M381" s="72">
        <f t="shared" si="191"/>
        <v>19500</v>
      </c>
      <c r="N381" s="72">
        <f t="shared" si="191"/>
        <v>0</v>
      </c>
      <c r="O381" s="72"/>
    </row>
    <row r="382" spans="1:15" ht="31.5" customHeight="1">
      <c r="A382" s="112"/>
      <c r="B382" s="102"/>
      <c r="C382" s="103"/>
      <c r="D382" s="104"/>
      <c r="E382" s="171"/>
      <c r="F382" s="87">
        <v>2013</v>
      </c>
      <c r="G382" s="72">
        <f t="shared" ref="G382:H384" si="192">I382+K382+M382</f>
        <v>0</v>
      </c>
      <c r="H382" s="72">
        <f t="shared" si="192"/>
        <v>0</v>
      </c>
      <c r="I382" s="72">
        <v>0</v>
      </c>
      <c r="J382" s="72">
        <v>0</v>
      </c>
      <c r="K382" s="72">
        <v>0</v>
      </c>
      <c r="L382" s="72">
        <v>0</v>
      </c>
      <c r="M382" s="72">
        <v>0</v>
      </c>
      <c r="N382" s="72">
        <v>0</v>
      </c>
      <c r="O382" s="72"/>
    </row>
    <row r="383" spans="1:15" ht="34.5" customHeight="1">
      <c r="A383" s="112"/>
      <c r="B383" s="102"/>
      <c r="C383" s="103"/>
      <c r="D383" s="104"/>
      <c r="E383" s="171"/>
      <c r="F383" s="87">
        <v>2014</v>
      </c>
      <c r="G383" s="72">
        <f t="shared" si="192"/>
        <v>0</v>
      </c>
      <c r="H383" s="72">
        <f t="shared" si="192"/>
        <v>0</v>
      </c>
      <c r="I383" s="72">
        <v>0</v>
      </c>
      <c r="J383" s="72">
        <v>0</v>
      </c>
      <c r="K383" s="72">
        <v>0</v>
      </c>
      <c r="L383" s="72">
        <v>0</v>
      </c>
      <c r="M383" s="72">
        <v>0</v>
      </c>
      <c r="N383" s="72">
        <v>0</v>
      </c>
      <c r="O383" s="72"/>
    </row>
    <row r="384" spans="1:15" ht="70.5" customHeight="1">
      <c r="A384" s="113"/>
      <c r="B384" s="120"/>
      <c r="C384" s="121"/>
      <c r="D384" s="122"/>
      <c r="E384" s="113"/>
      <c r="F384" s="87">
        <v>2015</v>
      </c>
      <c r="G384" s="72">
        <f t="shared" si="192"/>
        <v>21900</v>
      </c>
      <c r="H384" s="72">
        <f t="shared" si="192"/>
        <v>0</v>
      </c>
      <c r="I384" s="72">
        <v>0</v>
      </c>
      <c r="J384" s="72">
        <v>0</v>
      </c>
      <c r="K384" s="72">
        <v>2400</v>
      </c>
      <c r="L384" s="72">
        <v>0</v>
      </c>
      <c r="M384" s="72">
        <v>19500</v>
      </c>
      <c r="N384" s="72">
        <v>0</v>
      </c>
      <c r="O384" s="56" t="s">
        <v>631</v>
      </c>
    </row>
    <row r="385" spans="1:15" ht="27" customHeight="1">
      <c r="A385" s="178"/>
      <c r="B385" s="114" t="s">
        <v>47</v>
      </c>
      <c r="C385" s="179"/>
      <c r="D385" s="180"/>
      <c r="E385" s="178"/>
      <c r="F385" s="83" t="s">
        <v>323</v>
      </c>
      <c r="G385" s="61">
        <f>SUM(G386:G388)</f>
        <v>153556</v>
      </c>
      <c r="H385" s="61">
        <f t="shared" ref="H385:N385" si="193">SUM(H386:H388)</f>
        <v>15938</v>
      </c>
      <c r="I385" s="61">
        <f t="shared" si="193"/>
        <v>109350</v>
      </c>
      <c r="J385" s="61">
        <f t="shared" si="193"/>
        <v>1600</v>
      </c>
      <c r="K385" s="61">
        <f t="shared" si="193"/>
        <v>11200</v>
      </c>
      <c r="L385" s="61">
        <f t="shared" si="193"/>
        <v>200</v>
      </c>
      <c r="M385" s="61">
        <f t="shared" si="193"/>
        <v>33006</v>
      </c>
      <c r="N385" s="61">
        <f t="shared" si="193"/>
        <v>14138</v>
      </c>
      <c r="O385" s="72"/>
    </row>
    <row r="386" spans="1:15" ht="24.75" customHeight="1">
      <c r="A386" s="171"/>
      <c r="B386" s="117"/>
      <c r="C386" s="118"/>
      <c r="D386" s="119"/>
      <c r="E386" s="171"/>
      <c r="F386" s="83">
        <v>2013</v>
      </c>
      <c r="G386" s="61">
        <f>G366+G370</f>
        <v>8706</v>
      </c>
      <c r="H386" s="61">
        <f t="shared" ref="H386:N386" si="194">H366+H370</f>
        <v>8718</v>
      </c>
      <c r="I386" s="61">
        <f t="shared" si="194"/>
        <v>0</v>
      </c>
      <c r="J386" s="61">
        <f t="shared" si="194"/>
        <v>0</v>
      </c>
      <c r="K386" s="61">
        <f t="shared" si="194"/>
        <v>0</v>
      </c>
      <c r="L386" s="61">
        <f t="shared" si="194"/>
        <v>0</v>
      </c>
      <c r="M386" s="61">
        <f t="shared" si="194"/>
        <v>8706</v>
      </c>
      <c r="N386" s="61">
        <f t="shared" si="194"/>
        <v>8718</v>
      </c>
      <c r="O386" s="61"/>
    </row>
    <row r="387" spans="1:15" ht="24.75" customHeight="1">
      <c r="A387" s="171"/>
      <c r="B387" s="117"/>
      <c r="C387" s="118"/>
      <c r="D387" s="119"/>
      <c r="E387" s="171"/>
      <c r="F387" s="83">
        <v>2014</v>
      </c>
      <c r="G387" s="61">
        <f>G367+G371</f>
        <v>49600</v>
      </c>
      <c r="H387" s="61">
        <f t="shared" ref="H387:N387" si="195">H367+H371</f>
        <v>4000</v>
      </c>
      <c r="I387" s="61">
        <f t="shared" si="195"/>
        <v>48750</v>
      </c>
      <c r="J387" s="61">
        <f t="shared" si="195"/>
        <v>1600</v>
      </c>
      <c r="K387" s="61">
        <f t="shared" si="195"/>
        <v>0</v>
      </c>
      <c r="L387" s="61">
        <f t="shared" si="195"/>
        <v>200</v>
      </c>
      <c r="M387" s="61">
        <f t="shared" si="195"/>
        <v>850</v>
      </c>
      <c r="N387" s="61">
        <f t="shared" si="195"/>
        <v>2200</v>
      </c>
      <c r="O387" s="61"/>
    </row>
    <row r="388" spans="1:15" ht="24.75" customHeight="1">
      <c r="A388" s="113"/>
      <c r="B388" s="120"/>
      <c r="C388" s="121"/>
      <c r="D388" s="122"/>
      <c r="E388" s="113"/>
      <c r="F388" s="83">
        <v>2015</v>
      </c>
      <c r="G388" s="61">
        <f t="shared" ref="G388:N388" si="196">G368+G372</f>
        <v>95250</v>
      </c>
      <c r="H388" s="61">
        <f t="shared" si="196"/>
        <v>3220</v>
      </c>
      <c r="I388" s="61">
        <f t="shared" si="196"/>
        <v>60600</v>
      </c>
      <c r="J388" s="61">
        <f t="shared" si="196"/>
        <v>0</v>
      </c>
      <c r="K388" s="61">
        <f t="shared" si="196"/>
        <v>11200</v>
      </c>
      <c r="L388" s="61">
        <f t="shared" si="196"/>
        <v>0</v>
      </c>
      <c r="M388" s="61">
        <f t="shared" si="196"/>
        <v>23450</v>
      </c>
      <c r="N388" s="61">
        <f t="shared" si="196"/>
        <v>3220</v>
      </c>
      <c r="O388" s="61"/>
    </row>
    <row r="389" spans="1:15" ht="27" customHeight="1">
      <c r="A389" s="258" t="s">
        <v>316</v>
      </c>
      <c r="B389" s="259"/>
      <c r="C389" s="259"/>
      <c r="D389" s="259"/>
      <c r="E389" s="259"/>
      <c r="F389" s="259"/>
      <c r="G389" s="259"/>
      <c r="H389" s="259"/>
      <c r="I389" s="259"/>
      <c r="J389" s="259"/>
      <c r="K389" s="259"/>
      <c r="L389" s="259"/>
      <c r="M389" s="259"/>
      <c r="N389" s="259"/>
      <c r="O389" s="259"/>
    </row>
    <row r="390" spans="1:15" ht="26.25" customHeight="1">
      <c r="A390" s="111" t="s">
        <v>317</v>
      </c>
      <c r="B390" s="99" t="s">
        <v>318</v>
      </c>
      <c r="C390" s="100"/>
      <c r="D390" s="101"/>
      <c r="E390" s="111" t="s">
        <v>217</v>
      </c>
      <c r="F390" s="87" t="s">
        <v>323</v>
      </c>
      <c r="G390" s="72">
        <f>SUM(G391:G393)</f>
        <v>35100</v>
      </c>
      <c r="H390" s="72">
        <f t="shared" ref="H390:N390" si="197">SUM(H391:H393)</f>
        <v>7200</v>
      </c>
      <c r="I390" s="72">
        <f t="shared" si="197"/>
        <v>0</v>
      </c>
      <c r="J390" s="72">
        <f t="shared" si="197"/>
        <v>3700</v>
      </c>
      <c r="K390" s="72">
        <f t="shared" si="197"/>
        <v>35100</v>
      </c>
      <c r="L390" s="72">
        <f t="shared" si="197"/>
        <v>3500</v>
      </c>
      <c r="M390" s="72">
        <f t="shared" si="197"/>
        <v>0</v>
      </c>
      <c r="N390" s="72">
        <f t="shared" si="197"/>
        <v>0</v>
      </c>
      <c r="O390" s="72"/>
    </row>
    <row r="391" spans="1:15" ht="306" customHeight="1">
      <c r="A391" s="112"/>
      <c r="B391" s="102"/>
      <c r="C391" s="103"/>
      <c r="D391" s="104"/>
      <c r="E391" s="112"/>
      <c r="F391" s="87">
        <v>2013</v>
      </c>
      <c r="G391" s="72">
        <f t="shared" ref="G391:H399" si="198">I391+K391+M391</f>
        <v>3000</v>
      </c>
      <c r="H391" s="63">
        <f t="shared" si="198"/>
        <v>3000</v>
      </c>
      <c r="I391" s="72">
        <v>0</v>
      </c>
      <c r="J391" s="72">
        <v>0</v>
      </c>
      <c r="K391" s="72">
        <v>3000</v>
      </c>
      <c r="L391" s="72">
        <v>3000</v>
      </c>
      <c r="M391" s="72">
        <v>0</v>
      </c>
      <c r="N391" s="72">
        <v>0</v>
      </c>
      <c r="O391" s="56" t="s">
        <v>358</v>
      </c>
    </row>
    <row r="392" spans="1:15" ht="259.5" customHeight="1">
      <c r="A392" s="112"/>
      <c r="B392" s="102"/>
      <c r="C392" s="103"/>
      <c r="D392" s="104"/>
      <c r="E392" s="112"/>
      <c r="F392" s="87">
        <v>2014</v>
      </c>
      <c r="G392" s="72">
        <f t="shared" si="198"/>
        <v>15450</v>
      </c>
      <c r="H392" s="63">
        <f t="shared" si="198"/>
        <v>4200</v>
      </c>
      <c r="I392" s="72">
        <v>0</v>
      </c>
      <c r="J392" s="72">
        <v>3700</v>
      </c>
      <c r="K392" s="72">
        <v>15450</v>
      </c>
      <c r="L392" s="72">
        <v>500</v>
      </c>
      <c r="M392" s="72">
        <v>0</v>
      </c>
      <c r="N392" s="72">
        <v>0</v>
      </c>
      <c r="O392" s="66" t="s">
        <v>459</v>
      </c>
    </row>
    <row r="393" spans="1:15" ht="73.5" customHeight="1">
      <c r="A393" s="113"/>
      <c r="B393" s="120"/>
      <c r="C393" s="121"/>
      <c r="D393" s="122"/>
      <c r="E393" s="113"/>
      <c r="F393" s="87">
        <v>2015</v>
      </c>
      <c r="G393" s="72">
        <f t="shared" si="198"/>
        <v>16650</v>
      </c>
      <c r="H393" s="63">
        <f t="shared" si="198"/>
        <v>0</v>
      </c>
      <c r="I393" s="72">
        <v>0</v>
      </c>
      <c r="J393" s="72">
        <v>0</v>
      </c>
      <c r="K393" s="72">
        <v>16650</v>
      </c>
      <c r="L393" s="72">
        <v>0</v>
      </c>
      <c r="M393" s="72">
        <v>0</v>
      </c>
      <c r="N393" s="72">
        <v>0</v>
      </c>
      <c r="O393" s="56" t="s">
        <v>632</v>
      </c>
    </row>
    <row r="394" spans="1:15" ht="24" customHeight="1">
      <c r="A394" s="111" t="s">
        <v>319</v>
      </c>
      <c r="B394" s="99" t="s">
        <v>320</v>
      </c>
      <c r="C394" s="100"/>
      <c r="D394" s="101"/>
      <c r="E394" s="111" t="s">
        <v>217</v>
      </c>
      <c r="F394" s="87" t="s">
        <v>323</v>
      </c>
      <c r="G394" s="72">
        <f t="shared" ref="G394:N394" si="199">SUM(G395:G397)</f>
        <v>4400</v>
      </c>
      <c r="H394" s="72">
        <f t="shared" si="199"/>
        <v>567</v>
      </c>
      <c r="I394" s="72">
        <f t="shared" si="199"/>
        <v>3800</v>
      </c>
      <c r="J394" s="72">
        <f t="shared" si="199"/>
        <v>0</v>
      </c>
      <c r="K394" s="72">
        <f t="shared" si="199"/>
        <v>600</v>
      </c>
      <c r="L394" s="72">
        <f t="shared" si="199"/>
        <v>567</v>
      </c>
      <c r="M394" s="72">
        <f t="shared" si="199"/>
        <v>0</v>
      </c>
      <c r="N394" s="72">
        <f t="shared" si="199"/>
        <v>0</v>
      </c>
      <c r="O394" s="72"/>
    </row>
    <row r="395" spans="1:15" ht="24" customHeight="1">
      <c r="A395" s="112"/>
      <c r="B395" s="102"/>
      <c r="C395" s="103"/>
      <c r="D395" s="104"/>
      <c r="E395" s="112"/>
      <c r="F395" s="87">
        <v>2013</v>
      </c>
      <c r="G395" s="72">
        <f>I395+K395+M395</f>
        <v>0</v>
      </c>
      <c r="H395" s="63">
        <f t="shared" si="198"/>
        <v>0</v>
      </c>
      <c r="I395" s="72">
        <v>0</v>
      </c>
      <c r="J395" s="72">
        <v>0</v>
      </c>
      <c r="K395" s="72">
        <v>0</v>
      </c>
      <c r="L395" s="72">
        <v>0</v>
      </c>
      <c r="M395" s="57">
        <v>0</v>
      </c>
      <c r="N395" s="57">
        <v>0</v>
      </c>
      <c r="O395" s="57"/>
    </row>
    <row r="396" spans="1:15" ht="184.5" customHeight="1">
      <c r="A396" s="112"/>
      <c r="B396" s="102"/>
      <c r="C396" s="103"/>
      <c r="D396" s="104"/>
      <c r="E396" s="112"/>
      <c r="F396" s="87">
        <v>2014</v>
      </c>
      <c r="G396" s="72">
        <f>I396+K396+M396</f>
        <v>2200</v>
      </c>
      <c r="H396" s="63">
        <f t="shared" si="198"/>
        <v>567</v>
      </c>
      <c r="I396" s="72">
        <v>1900</v>
      </c>
      <c r="J396" s="72">
        <v>0</v>
      </c>
      <c r="K396" s="72">
        <v>300</v>
      </c>
      <c r="L396" s="72">
        <v>567</v>
      </c>
      <c r="M396" s="57">
        <v>0</v>
      </c>
      <c r="N396" s="57">
        <v>0</v>
      </c>
      <c r="O396" s="66" t="s">
        <v>460</v>
      </c>
    </row>
    <row r="397" spans="1:15" ht="81" customHeight="1">
      <c r="A397" s="113"/>
      <c r="B397" s="120"/>
      <c r="C397" s="121"/>
      <c r="D397" s="122"/>
      <c r="E397" s="113"/>
      <c r="F397" s="87">
        <v>2015</v>
      </c>
      <c r="G397" s="72">
        <f>I397+K397+M397</f>
        <v>2200</v>
      </c>
      <c r="H397" s="63">
        <f t="shared" si="198"/>
        <v>0</v>
      </c>
      <c r="I397" s="72">
        <v>1900</v>
      </c>
      <c r="J397" s="72">
        <v>0</v>
      </c>
      <c r="K397" s="72">
        <v>300</v>
      </c>
      <c r="L397" s="72">
        <v>0</v>
      </c>
      <c r="M397" s="57">
        <v>0</v>
      </c>
      <c r="N397" s="57">
        <v>0</v>
      </c>
      <c r="O397" s="56" t="s">
        <v>632</v>
      </c>
    </row>
    <row r="398" spans="1:15" ht="26.25" customHeight="1">
      <c r="A398" s="111" t="s">
        <v>321</v>
      </c>
      <c r="B398" s="99" t="s">
        <v>322</v>
      </c>
      <c r="C398" s="100"/>
      <c r="D398" s="101"/>
      <c r="E398" s="111" t="s">
        <v>217</v>
      </c>
      <c r="F398" s="87" t="s">
        <v>323</v>
      </c>
      <c r="G398" s="72">
        <f t="shared" ref="G398:N398" si="200">SUM(G399:G401)</f>
        <v>16750</v>
      </c>
      <c r="H398" s="72">
        <f t="shared" si="200"/>
        <v>2500</v>
      </c>
      <c r="I398" s="72">
        <f t="shared" si="200"/>
        <v>13400</v>
      </c>
      <c r="J398" s="72">
        <f t="shared" si="200"/>
        <v>2000</v>
      </c>
      <c r="K398" s="72">
        <f t="shared" si="200"/>
        <v>3350</v>
      </c>
      <c r="L398" s="72">
        <f t="shared" si="200"/>
        <v>500</v>
      </c>
      <c r="M398" s="72">
        <f t="shared" si="200"/>
        <v>0</v>
      </c>
      <c r="N398" s="72">
        <f t="shared" si="200"/>
        <v>0</v>
      </c>
      <c r="O398" s="72"/>
    </row>
    <row r="399" spans="1:15" ht="254.25" customHeight="1">
      <c r="A399" s="112"/>
      <c r="B399" s="102"/>
      <c r="C399" s="103"/>
      <c r="D399" s="104"/>
      <c r="E399" s="112"/>
      <c r="F399" s="87">
        <v>2013</v>
      </c>
      <c r="G399" s="72">
        <f t="shared" ref="G399:H401" si="201">I399+K399+M399</f>
        <v>2500</v>
      </c>
      <c r="H399" s="63">
        <f t="shared" si="198"/>
        <v>2500</v>
      </c>
      <c r="I399" s="72">
        <v>2000</v>
      </c>
      <c r="J399" s="72">
        <v>2000</v>
      </c>
      <c r="K399" s="72">
        <v>500</v>
      </c>
      <c r="L399" s="72">
        <v>500</v>
      </c>
      <c r="M399" s="72">
        <v>0</v>
      </c>
      <c r="N399" s="72">
        <v>0</v>
      </c>
      <c r="O399" s="56" t="s">
        <v>461</v>
      </c>
    </row>
    <row r="400" spans="1:15" ht="56.25" customHeight="1">
      <c r="A400" s="112"/>
      <c r="B400" s="102"/>
      <c r="C400" s="103"/>
      <c r="D400" s="104"/>
      <c r="E400" s="112"/>
      <c r="F400" s="87">
        <v>2014</v>
      </c>
      <c r="G400" s="72">
        <f t="shared" si="201"/>
        <v>7125</v>
      </c>
      <c r="H400" s="63">
        <f t="shared" si="201"/>
        <v>0</v>
      </c>
      <c r="I400" s="72">
        <v>5700</v>
      </c>
      <c r="J400" s="72">
        <v>0</v>
      </c>
      <c r="K400" s="72">
        <v>1425</v>
      </c>
      <c r="L400" s="72">
        <v>0</v>
      </c>
      <c r="M400" s="72">
        <v>0</v>
      </c>
      <c r="N400" s="72">
        <v>0</v>
      </c>
      <c r="O400" s="56" t="s">
        <v>462</v>
      </c>
    </row>
    <row r="401" spans="1:15" ht="77.25" customHeight="1">
      <c r="A401" s="113"/>
      <c r="B401" s="120"/>
      <c r="C401" s="121"/>
      <c r="D401" s="122"/>
      <c r="E401" s="113"/>
      <c r="F401" s="87">
        <v>2015</v>
      </c>
      <c r="G401" s="72">
        <f t="shared" si="201"/>
        <v>7125</v>
      </c>
      <c r="H401" s="63">
        <f t="shared" si="201"/>
        <v>0</v>
      </c>
      <c r="I401" s="72">
        <v>5700</v>
      </c>
      <c r="J401" s="72">
        <v>0</v>
      </c>
      <c r="K401" s="72">
        <v>1425</v>
      </c>
      <c r="L401" s="72">
        <v>0</v>
      </c>
      <c r="M401" s="72">
        <v>0</v>
      </c>
      <c r="N401" s="72">
        <v>0</v>
      </c>
      <c r="O401" s="56" t="s">
        <v>631</v>
      </c>
    </row>
    <row r="402" spans="1:15" ht="19.5" customHeight="1">
      <c r="A402" s="111"/>
      <c r="B402" s="114" t="s">
        <v>324</v>
      </c>
      <c r="C402" s="115"/>
      <c r="D402" s="116"/>
      <c r="E402" s="123"/>
      <c r="F402" s="83" t="s">
        <v>323</v>
      </c>
      <c r="G402" s="61">
        <f>SUM(G403:G405)</f>
        <v>56250</v>
      </c>
      <c r="H402" s="61">
        <f t="shared" ref="H402:N402" si="202">SUM(H403:H405)</f>
        <v>10267</v>
      </c>
      <c r="I402" s="61">
        <f t="shared" si="202"/>
        <v>17200</v>
      </c>
      <c r="J402" s="61">
        <f t="shared" si="202"/>
        <v>5700</v>
      </c>
      <c r="K402" s="61">
        <f t="shared" si="202"/>
        <v>39050</v>
      </c>
      <c r="L402" s="61">
        <f t="shared" si="202"/>
        <v>4567</v>
      </c>
      <c r="M402" s="61">
        <f t="shared" si="202"/>
        <v>0</v>
      </c>
      <c r="N402" s="61">
        <f t="shared" si="202"/>
        <v>0</v>
      </c>
      <c r="O402" s="61"/>
    </row>
    <row r="403" spans="1:15">
      <c r="A403" s="112"/>
      <c r="B403" s="167"/>
      <c r="C403" s="168"/>
      <c r="D403" s="169"/>
      <c r="E403" s="166"/>
      <c r="F403" s="83">
        <v>2013</v>
      </c>
      <c r="G403" s="61">
        <f t="shared" ref="G403:N403" si="203">G391+G395+G399</f>
        <v>5500</v>
      </c>
      <c r="H403" s="61">
        <f t="shared" si="203"/>
        <v>5500</v>
      </c>
      <c r="I403" s="61">
        <f t="shared" si="203"/>
        <v>2000</v>
      </c>
      <c r="J403" s="61">
        <f t="shared" si="203"/>
        <v>2000</v>
      </c>
      <c r="K403" s="61">
        <f t="shared" si="203"/>
        <v>3500</v>
      </c>
      <c r="L403" s="61">
        <f t="shared" si="203"/>
        <v>3500</v>
      </c>
      <c r="M403" s="61">
        <f t="shared" si="203"/>
        <v>0</v>
      </c>
      <c r="N403" s="61">
        <f t="shared" si="203"/>
        <v>0</v>
      </c>
      <c r="O403" s="61"/>
    </row>
    <row r="404" spans="1:15">
      <c r="A404" s="112"/>
      <c r="B404" s="167"/>
      <c r="C404" s="168"/>
      <c r="D404" s="169"/>
      <c r="E404" s="166"/>
      <c r="F404" s="83">
        <v>2014</v>
      </c>
      <c r="G404" s="61">
        <f>G392+G396+G400</f>
        <v>24775</v>
      </c>
      <c r="H404" s="61">
        <f t="shared" ref="H404:N404" si="204">H392+H396+H400</f>
        <v>4767</v>
      </c>
      <c r="I404" s="61">
        <f t="shared" si="204"/>
        <v>7600</v>
      </c>
      <c r="J404" s="61">
        <f t="shared" si="204"/>
        <v>3700</v>
      </c>
      <c r="K404" s="61">
        <f t="shared" si="204"/>
        <v>17175</v>
      </c>
      <c r="L404" s="61">
        <f t="shared" si="204"/>
        <v>1067</v>
      </c>
      <c r="M404" s="61">
        <f t="shared" si="204"/>
        <v>0</v>
      </c>
      <c r="N404" s="61">
        <f t="shared" si="204"/>
        <v>0</v>
      </c>
      <c r="O404" s="61"/>
    </row>
    <row r="405" spans="1:15">
      <c r="A405" s="113"/>
      <c r="B405" s="120"/>
      <c r="C405" s="121"/>
      <c r="D405" s="122"/>
      <c r="E405" s="113"/>
      <c r="F405" s="83">
        <v>2015</v>
      </c>
      <c r="G405" s="61">
        <f>G393+G397+G401</f>
        <v>25975</v>
      </c>
      <c r="H405" s="61">
        <f t="shared" ref="H405:N405" si="205">H393+H397+H401</f>
        <v>0</v>
      </c>
      <c r="I405" s="61">
        <f t="shared" si="205"/>
        <v>7600</v>
      </c>
      <c r="J405" s="61">
        <f t="shared" si="205"/>
        <v>0</v>
      </c>
      <c r="K405" s="61">
        <f t="shared" si="205"/>
        <v>18375</v>
      </c>
      <c r="L405" s="61">
        <f t="shared" si="205"/>
        <v>0</v>
      </c>
      <c r="M405" s="61">
        <f t="shared" si="205"/>
        <v>0</v>
      </c>
      <c r="N405" s="61">
        <f t="shared" si="205"/>
        <v>0</v>
      </c>
      <c r="O405" s="61"/>
    </row>
    <row r="406" spans="1:15">
      <c r="A406" s="178"/>
      <c r="B406" s="114" t="s">
        <v>325</v>
      </c>
      <c r="C406" s="179"/>
      <c r="D406" s="180"/>
      <c r="E406" s="178"/>
      <c r="F406" s="83" t="s">
        <v>323</v>
      </c>
      <c r="G406" s="61">
        <f>SUM(G407:G409)</f>
        <v>209806</v>
      </c>
      <c r="H406" s="61">
        <f t="shared" ref="H406:N406" si="206">SUM(H407:H409)</f>
        <v>26205</v>
      </c>
      <c r="I406" s="61">
        <f t="shared" si="206"/>
        <v>126550</v>
      </c>
      <c r="J406" s="61">
        <f t="shared" si="206"/>
        <v>7300</v>
      </c>
      <c r="K406" s="61">
        <f t="shared" si="206"/>
        <v>50250</v>
      </c>
      <c r="L406" s="61">
        <f t="shared" si="206"/>
        <v>4767</v>
      </c>
      <c r="M406" s="61">
        <f t="shared" si="206"/>
        <v>33006</v>
      </c>
      <c r="N406" s="61">
        <f t="shared" si="206"/>
        <v>14138</v>
      </c>
      <c r="O406" s="61"/>
    </row>
    <row r="407" spans="1:15" ht="25.5" customHeight="1">
      <c r="A407" s="171"/>
      <c r="B407" s="117"/>
      <c r="C407" s="118"/>
      <c r="D407" s="119"/>
      <c r="E407" s="171"/>
      <c r="F407" s="83">
        <v>2013</v>
      </c>
      <c r="G407" s="61">
        <f>G386+G403</f>
        <v>14206</v>
      </c>
      <c r="H407" s="61">
        <f t="shared" ref="H407:N407" si="207">H386+H403</f>
        <v>14218</v>
      </c>
      <c r="I407" s="61">
        <f t="shared" si="207"/>
        <v>2000</v>
      </c>
      <c r="J407" s="61">
        <f t="shared" si="207"/>
        <v>2000</v>
      </c>
      <c r="K407" s="61">
        <f t="shared" si="207"/>
        <v>3500</v>
      </c>
      <c r="L407" s="61">
        <f t="shared" si="207"/>
        <v>3500</v>
      </c>
      <c r="M407" s="61">
        <f t="shared" si="207"/>
        <v>8706</v>
      </c>
      <c r="N407" s="61">
        <f t="shared" si="207"/>
        <v>8718</v>
      </c>
      <c r="O407" s="61"/>
    </row>
    <row r="408" spans="1:15" ht="23.25" customHeight="1">
      <c r="A408" s="171"/>
      <c r="B408" s="117"/>
      <c r="C408" s="118"/>
      <c r="D408" s="119"/>
      <c r="E408" s="171"/>
      <c r="F408" s="83">
        <v>2014</v>
      </c>
      <c r="G408" s="61">
        <f>G387+G404</f>
        <v>74375</v>
      </c>
      <c r="H408" s="61">
        <f t="shared" ref="H408:N408" si="208">H387+H404</f>
        <v>8767</v>
      </c>
      <c r="I408" s="61">
        <f t="shared" si="208"/>
        <v>56350</v>
      </c>
      <c r="J408" s="61">
        <f t="shared" si="208"/>
        <v>5300</v>
      </c>
      <c r="K408" s="61">
        <f t="shared" si="208"/>
        <v>17175</v>
      </c>
      <c r="L408" s="61">
        <f t="shared" si="208"/>
        <v>1267</v>
      </c>
      <c r="M408" s="61">
        <f t="shared" si="208"/>
        <v>850</v>
      </c>
      <c r="N408" s="61">
        <f t="shared" si="208"/>
        <v>2200</v>
      </c>
      <c r="O408" s="61"/>
    </row>
    <row r="409" spans="1:15" ht="22.5" customHeight="1">
      <c r="A409" s="113"/>
      <c r="B409" s="120"/>
      <c r="C409" s="121"/>
      <c r="D409" s="122"/>
      <c r="E409" s="113"/>
      <c r="F409" s="83">
        <v>2015</v>
      </c>
      <c r="G409" s="61">
        <f>G388+G405</f>
        <v>121225</v>
      </c>
      <c r="H409" s="61">
        <f t="shared" ref="H409:N409" si="209">H388+H405</f>
        <v>3220</v>
      </c>
      <c r="I409" s="61">
        <f t="shared" si="209"/>
        <v>68200</v>
      </c>
      <c r="J409" s="61">
        <f t="shared" si="209"/>
        <v>0</v>
      </c>
      <c r="K409" s="61">
        <f t="shared" si="209"/>
        <v>29575</v>
      </c>
      <c r="L409" s="61">
        <f t="shared" si="209"/>
        <v>0</v>
      </c>
      <c r="M409" s="61">
        <f t="shared" si="209"/>
        <v>23450</v>
      </c>
      <c r="N409" s="61">
        <f t="shared" si="209"/>
        <v>3220</v>
      </c>
      <c r="O409" s="61"/>
    </row>
    <row r="410" spans="1:15" ht="33" customHeight="1">
      <c r="A410" s="175" t="s">
        <v>326</v>
      </c>
      <c r="B410" s="176"/>
      <c r="C410" s="176"/>
      <c r="D410" s="176"/>
      <c r="E410" s="176"/>
      <c r="F410" s="176"/>
      <c r="G410" s="176"/>
      <c r="H410" s="176"/>
      <c r="I410" s="176"/>
      <c r="J410" s="176"/>
      <c r="K410" s="176"/>
      <c r="L410" s="176"/>
      <c r="M410" s="176"/>
      <c r="N410" s="176"/>
      <c r="O410" s="176"/>
    </row>
    <row r="411" spans="1:15" ht="30.75" customHeight="1">
      <c r="A411" s="123" t="s">
        <v>327</v>
      </c>
      <c r="B411" s="114" t="s">
        <v>48</v>
      </c>
      <c r="C411" s="115"/>
      <c r="D411" s="116"/>
      <c r="E411" s="123" t="s">
        <v>217</v>
      </c>
      <c r="F411" s="83" t="s">
        <v>323</v>
      </c>
      <c r="G411" s="61">
        <f>SUM(G412:G414)</f>
        <v>16343.002</v>
      </c>
      <c r="H411" s="61">
        <f t="shared" ref="H411:N411" si="210">SUM(H412:H414)</f>
        <v>2078.4</v>
      </c>
      <c r="I411" s="61">
        <f t="shared" si="210"/>
        <v>3463.9790000000003</v>
      </c>
      <c r="J411" s="61">
        <f t="shared" si="210"/>
        <v>973.3</v>
      </c>
      <c r="K411" s="61">
        <f t="shared" si="210"/>
        <v>2220.9349999999999</v>
      </c>
      <c r="L411" s="61">
        <f t="shared" si="210"/>
        <v>322.10000000000002</v>
      </c>
      <c r="M411" s="61">
        <f t="shared" si="210"/>
        <v>10658.088</v>
      </c>
      <c r="N411" s="61">
        <f t="shared" si="210"/>
        <v>783</v>
      </c>
      <c r="O411" s="62"/>
    </row>
    <row r="412" spans="1:15" ht="116.25" customHeight="1">
      <c r="A412" s="166"/>
      <c r="B412" s="167"/>
      <c r="C412" s="168"/>
      <c r="D412" s="169"/>
      <c r="E412" s="166"/>
      <c r="F412" s="83">
        <v>2013</v>
      </c>
      <c r="G412" s="62">
        <f t="shared" ref="G412:H414" si="211">I412+K412+M412</f>
        <v>3878.9259999999999</v>
      </c>
      <c r="H412" s="62">
        <f t="shared" si="211"/>
        <v>1203</v>
      </c>
      <c r="I412" s="62">
        <v>822.16399999999999</v>
      </c>
      <c r="J412" s="62">
        <v>256</v>
      </c>
      <c r="K412" s="62">
        <v>527.02800000000002</v>
      </c>
      <c r="L412" s="62">
        <v>164</v>
      </c>
      <c r="M412" s="62">
        <v>2529.7339999999999</v>
      </c>
      <c r="N412" s="62">
        <v>783</v>
      </c>
      <c r="O412" s="68" t="s">
        <v>359</v>
      </c>
    </row>
    <row r="413" spans="1:15" ht="82.5" customHeight="1">
      <c r="A413" s="166"/>
      <c r="B413" s="167"/>
      <c r="C413" s="168"/>
      <c r="D413" s="169"/>
      <c r="E413" s="166"/>
      <c r="F413" s="83">
        <v>2014</v>
      </c>
      <c r="G413" s="75">
        <f t="shared" si="211"/>
        <v>3147</v>
      </c>
      <c r="H413" s="75">
        <f t="shared" si="211"/>
        <v>263.39999999999998</v>
      </c>
      <c r="I413" s="75">
        <v>667</v>
      </c>
      <c r="J413" s="75">
        <v>105.3</v>
      </c>
      <c r="K413" s="75">
        <v>428</v>
      </c>
      <c r="L413" s="75">
        <v>158.1</v>
      </c>
      <c r="M413" s="75">
        <v>2052</v>
      </c>
      <c r="N413" s="75">
        <v>0</v>
      </c>
      <c r="O413" s="69" t="s">
        <v>463</v>
      </c>
    </row>
    <row r="414" spans="1:15" ht="82.5" customHeight="1">
      <c r="A414" s="113"/>
      <c r="B414" s="120"/>
      <c r="C414" s="121"/>
      <c r="D414" s="122"/>
      <c r="E414" s="113"/>
      <c r="F414" s="83">
        <v>2015</v>
      </c>
      <c r="G414" s="75">
        <f t="shared" si="211"/>
        <v>9317.0760000000009</v>
      </c>
      <c r="H414" s="75">
        <f t="shared" si="211"/>
        <v>612</v>
      </c>
      <c r="I414" s="75">
        <v>1974.8150000000001</v>
      </c>
      <c r="J414" s="70">
        <v>612</v>
      </c>
      <c r="K414" s="75">
        <v>1265.9069999999999</v>
      </c>
      <c r="L414" s="70">
        <v>0</v>
      </c>
      <c r="M414" s="70">
        <v>6076.3540000000003</v>
      </c>
      <c r="N414" s="70">
        <v>0</v>
      </c>
      <c r="O414" s="69" t="s">
        <v>650</v>
      </c>
    </row>
    <row r="415" spans="1:15" ht="29.25" customHeight="1">
      <c r="A415" s="123" t="s">
        <v>315</v>
      </c>
      <c r="B415" s="114" t="s">
        <v>49</v>
      </c>
      <c r="C415" s="115"/>
      <c r="D415" s="116"/>
      <c r="E415" s="123" t="s">
        <v>315</v>
      </c>
      <c r="F415" s="83" t="s">
        <v>323</v>
      </c>
      <c r="G415" s="70">
        <f>SUM(G416:G418)</f>
        <v>16343.002</v>
      </c>
      <c r="H415" s="70">
        <f t="shared" ref="H415:N415" si="212">SUM(H416:H418)</f>
        <v>2078.4</v>
      </c>
      <c r="I415" s="70">
        <f t="shared" si="212"/>
        <v>3463.9790000000003</v>
      </c>
      <c r="J415" s="70">
        <f t="shared" si="212"/>
        <v>973.3</v>
      </c>
      <c r="K415" s="70">
        <f t="shared" si="212"/>
        <v>2220.9349999999999</v>
      </c>
      <c r="L415" s="70">
        <f t="shared" si="212"/>
        <v>322.10000000000002</v>
      </c>
      <c r="M415" s="70">
        <f t="shared" si="212"/>
        <v>10658.088</v>
      </c>
      <c r="N415" s="70">
        <f t="shared" si="212"/>
        <v>783</v>
      </c>
      <c r="O415" s="69"/>
    </row>
    <row r="416" spans="1:15" ht="26.25" customHeight="1">
      <c r="A416" s="166"/>
      <c r="B416" s="167"/>
      <c r="C416" s="168"/>
      <c r="D416" s="169"/>
      <c r="E416" s="166"/>
      <c r="F416" s="83">
        <v>2013</v>
      </c>
      <c r="G416" s="75">
        <f>G412</f>
        <v>3878.9259999999999</v>
      </c>
      <c r="H416" s="75">
        <f t="shared" ref="H416:N416" si="213">H412</f>
        <v>1203</v>
      </c>
      <c r="I416" s="75">
        <f t="shared" si="213"/>
        <v>822.16399999999999</v>
      </c>
      <c r="J416" s="75">
        <f t="shared" si="213"/>
        <v>256</v>
      </c>
      <c r="K416" s="75">
        <f t="shared" si="213"/>
        <v>527.02800000000002</v>
      </c>
      <c r="L416" s="75">
        <f t="shared" si="213"/>
        <v>164</v>
      </c>
      <c r="M416" s="75">
        <f t="shared" si="213"/>
        <v>2529.7339999999999</v>
      </c>
      <c r="N416" s="75">
        <f t="shared" si="213"/>
        <v>783</v>
      </c>
      <c r="O416" s="62"/>
    </row>
    <row r="417" spans="1:15" ht="26.25" customHeight="1">
      <c r="A417" s="166"/>
      <c r="B417" s="167"/>
      <c r="C417" s="168"/>
      <c r="D417" s="169"/>
      <c r="E417" s="166"/>
      <c r="F417" s="83">
        <v>2014</v>
      </c>
      <c r="G417" s="75">
        <f>G413</f>
        <v>3147</v>
      </c>
      <c r="H417" s="75">
        <f t="shared" ref="H417:N417" si="214">H413</f>
        <v>263.39999999999998</v>
      </c>
      <c r="I417" s="75">
        <f t="shared" si="214"/>
        <v>667</v>
      </c>
      <c r="J417" s="75">
        <f t="shared" si="214"/>
        <v>105.3</v>
      </c>
      <c r="K417" s="75">
        <f t="shared" si="214"/>
        <v>428</v>
      </c>
      <c r="L417" s="75">
        <f t="shared" si="214"/>
        <v>158.1</v>
      </c>
      <c r="M417" s="75">
        <f t="shared" si="214"/>
        <v>2052</v>
      </c>
      <c r="N417" s="75">
        <f t="shared" si="214"/>
        <v>0</v>
      </c>
      <c r="O417" s="62"/>
    </row>
    <row r="418" spans="1:15" ht="26.25" customHeight="1">
      <c r="A418" s="260"/>
      <c r="B418" s="186"/>
      <c r="C418" s="187"/>
      <c r="D418" s="188"/>
      <c r="E418" s="260"/>
      <c r="F418" s="83">
        <v>2015</v>
      </c>
      <c r="G418" s="75">
        <f>G414</f>
        <v>9317.0760000000009</v>
      </c>
      <c r="H418" s="75">
        <f t="shared" ref="H418:N418" si="215">H414</f>
        <v>612</v>
      </c>
      <c r="I418" s="75">
        <f t="shared" si="215"/>
        <v>1974.8150000000001</v>
      </c>
      <c r="J418" s="75">
        <f t="shared" si="215"/>
        <v>612</v>
      </c>
      <c r="K418" s="75">
        <f t="shared" si="215"/>
        <v>1265.9069999999999</v>
      </c>
      <c r="L418" s="75">
        <f t="shared" si="215"/>
        <v>0</v>
      </c>
      <c r="M418" s="75">
        <f t="shared" si="215"/>
        <v>6076.3540000000003</v>
      </c>
      <c r="N418" s="75">
        <f t="shared" si="215"/>
        <v>0</v>
      </c>
      <c r="O418" s="62"/>
    </row>
    <row r="419" spans="1:15" ht="27" customHeight="1">
      <c r="A419" s="192" t="s">
        <v>328</v>
      </c>
      <c r="B419" s="193"/>
      <c r="C419" s="193"/>
      <c r="D419" s="193"/>
      <c r="E419" s="193"/>
      <c r="F419" s="193"/>
      <c r="G419" s="193"/>
      <c r="H419" s="193"/>
      <c r="I419" s="193"/>
      <c r="J419" s="193"/>
      <c r="K419" s="193"/>
      <c r="L419" s="193"/>
      <c r="M419" s="193"/>
      <c r="N419" s="193"/>
      <c r="O419" s="193"/>
    </row>
    <row r="420" spans="1:15" ht="24" customHeight="1">
      <c r="A420" s="123" t="s">
        <v>329</v>
      </c>
      <c r="B420" s="114" t="s">
        <v>330</v>
      </c>
      <c r="C420" s="115"/>
      <c r="D420" s="116"/>
      <c r="E420" s="123" t="s">
        <v>217</v>
      </c>
      <c r="F420" s="83" t="s">
        <v>323</v>
      </c>
      <c r="G420" s="61">
        <f t="shared" ref="G420:N420" si="216">SUM(G421:G422)</f>
        <v>6500</v>
      </c>
      <c r="H420" s="61">
        <f t="shared" si="216"/>
        <v>0</v>
      </c>
      <c r="I420" s="61">
        <f t="shared" si="216"/>
        <v>3250</v>
      </c>
      <c r="J420" s="61">
        <f t="shared" si="216"/>
        <v>0</v>
      </c>
      <c r="K420" s="61">
        <f t="shared" si="216"/>
        <v>3250</v>
      </c>
      <c r="L420" s="61">
        <f t="shared" si="216"/>
        <v>0</v>
      </c>
      <c r="M420" s="61">
        <f t="shared" si="216"/>
        <v>0</v>
      </c>
      <c r="N420" s="61">
        <f t="shared" si="216"/>
        <v>0</v>
      </c>
      <c r="O420" s="62"/>
    </row>
    <row r="421" spans="1:15" ht="130.5" customHeight="1">
      <c r="A421" s="166"/>
      <c r="B421" s="167"/>
      <c r="C421" s="168"/>
      <c r="D421" s="169"/>
      <c r="E421" s="166"/>
      <c r="F421" s="91">
        <v>2013</v>
      </c>
      <c r="G421" s="18">
        <f>I421+K421+M421</f>
        <v>3000</v>
      </c>
      <c r="H421" s="58">
        <f>J421+L421+N421</f>
        <v>0</v>
      </c>
      <c r="I421" s="62">
        <v>1500</v>
      </c>
      <c r="J421" s="62">
        <v>0</v>
      </c>
      <c r="K421" s="62">
        <v>1500</v>
      </c>
      <c r="L421" s="62">
        <v>0</v>
      </c>
      <c r="M421" s="62">
        <v>0</v>
      </c>
      <c r="N421" s="62">
        <v>0</v>
      </c>
      <c r="O421" s="56" t="s">
        <v>464</v>
      </c>
    </row>
    <row r="422" spans="1:15" ht="283.5" customHeight="1">
      <c r="A422" s="166"/>
      <c r="B422" s="167"/>
      <c r="C422" s="168"/>
      <c r="D422" s="169"/>
      <c r="E422" s="166"/>
      <c r="F422" s="91">
        <v>2014</v>
      </c>
      <c r="G422" s="18">
        <f>I422+K422+M422</f>
        <v>3500</v>
      </c>
      <c r="H422" s="62">
        <v>0</v>
      </c>
      <c r="I422" s="62">
        <v>1750</v>
      </c>
      <c r="J422" s="62">
        <v>0</v>
      </c>
      <c r="K422" s="62">
        <v>1750</v>
      </c>
      <c r="L422" s="62">
        <v>0</v>
      </c>
      <c r="M422" s="62">
        <v>0</v>
      </c>
      <c r="N422" s="62">
        <v>0</v>
      </c>
      <c r="O422" s="66" t="s">
        <v>416</v>
      </c>
    </row>
    <row r="423" spans="1:15" ht="181.5" customHeight="1">
      <c r="A423" s="113"/>
      <c r="B423" s="120"/>
      <c r="C423" s="121"/>
      <c r="D423" s="122"/>
      <c r="E423" s="113"/>
      <c r="F423" s="91">
        <v>2015</v>
      </c>
      <c r="G423" s="18">
        <f>I423+K423+M423</f>
        <v>0</v>
      </c>
      <c r="H423" s="62">
        <v>0</v>
      </c>
      <c r="I423" s="62">
        <v>0</v>
      </c>
      <c r="J423" s="62">
        <v>0</v>
      </c>
      <c r="K423" s="62">
        <v>0</v>
      </c>
      <c r="L423" s="62">
        <v>0</v>
      </c>
      <c r="M423" s="62">
        <v>0</v>
      </c>
      <c r="N423" s="62">
        <v>0</v>
      </c>
      <c r="O423" s="19" t="s">
        <v>553</v>
      </c>
    </row>
    <row r="424" spans="1:15" ht="34.5" customHeight="1">
      <c r="A424" s="194" t="s">
        <v>75</v>
      </c>
      <c r="B424" s="114" t="s">
        <v>0</v>
      </c>
      <c r="C424" s="115"/>
      <c r="D424" s="116"/>
      <c r="E424" s="123" t="s">
        <v>217</v>
      </c>
      <c r="F424" s="83" t="s">
        <v>323</v>
      </c>
      <c r="G424" s="61">
        <f>SUM(G425:G427)</f>
        <v>11878.9</v>
      </c>
      <c r="H424" s="61">
        <f t="shared" ref="H424:N424" si="217">SUM(H425:H427)</f>
        <v>0</v>
      </c>
      <c r="I424" s="61">
        <f t="shared" si="217"/>
        <v>0</v>
      </c>
      <c r="J424" s="61">
        <f t="shared" si="217"/>
        <v>0</v>
      </c>
      <c r="K424" s="61">
        <f t="shared" si="217"/>
        <v>11878.9</v>
      </c>
      <c r="L424" s="61">
        <f t="shared" si="217"/>
        <v>0</v>
      </c>
      <c r="M424" s="61">
        <f t="shared" si="217"/>
        <v>0</v>
      </c>
      <c r="N424" s="61">
        <f t="shared" si="217"/>
        <v>0</v>
      </c>
      <c r="O424" s="62"/>
    </row>
    <row r="425" spans="1:15" ht="24" customHeight="1">
      <c r="A425" s="195"/>
      <c r="B425" s="167"/>
      <c r="C425" s="168"/>
      <c r="D425" s="169"/>
      <c r="E425" s="166"/>
      <c r="F425" s="83">
        <v>2013</v>
      </c>
      <c r="G425" s="62">
        <f>G429+G433+G437+G441+G445+G449+G453+G457+G461+G465+G469+G473+G477+G481+G485</f>
        <v>11878.9</v>
      </c>
      <c r="H425" s="62">
        <f t="shared" ref="H425:N425" si="218">H429+H433+H437+H441+H445+H449+H453+H457+H461+H465+H469+H473+H477+H481+H485</f>
        <v>0</v>
      </c>
      <c r="I425" s="62">
        <f t="shared" si="218"/>
        <v>0</v>
      </c>
      <c r="J425" s="62">
        <f t="shared" si="218"/>
        <v>0</v>
      </c>
      <c r="K425" s="62">
        <f t="shared" si="218"/>
        <v>11878.9</v>
      </c>
      <c r="L425" s="62">
        <f t="shared" si="218"/>
        <v>0</v>
      </c>
      <c r="M425" s="62">
        <f t="shared" si="218"/>
        <v>0</v>
      </c>
      <c r="N425" s="62">
        <f t="shared" si="218"/>
        <v>0</v>
      </c>
      <c r="O425" s="62"/>
    </row>
    <row r="426" spans="1:15" ht="23.25" customHeight="1">
      <c r="A426" s="195"/>
      <c r="B426" s="167"/>
      <c r="C426" s="168"/>
      <c r="D426" s="169"/>
      <c r="E426" s="166"/>
      <c r="F426" s="83">
        <v>2014</v>
      </c>
      <c r="G426" s="62">
        <f>G430+G434+G438+G442+G446+G450+G454+G458+G462+G466+G470+G474+G478+G482+G486</f>
        <v>0</v>
      </c>
      <c r="H426" s="62">
        <f t="shared" ref="H426:N426" si="219">H430+H434+H438+H442+H446+H450+H454+H458+H462+H466+H470+H474+H478+H482+H486</f>
        <v>0</v>
      </c>
      <c r="I426" s="62">
        <f t="shared" si="219"/>
        <v>0</v>
      </c>
      <c r="J426" s="62">
        <f t="shared" si="219"/>
        <v>0</v>
      </c>
      <c r="K426" s="62">
        <f t="shared" si="219"/>
        <v>0</v>
      </c>
      <c r="L426" s="62">
        <f t="shared" si="219"/>
        <v>0</v>
      </c>
      <c r="M426" s="62">
        <f t="shared" si="219"/>
        <v>0</v>
      </c>
      <c r="N426" s="62">
        <f t="shared" si="219"/>
        <v>0</v>
      </c>
      <c r="O426" s="62"/>
    </row>
    <row r="427" spans="1:15" ht="30.75" customHeight="1">
      <c r="A427" s="113"/>
      <c r="B427" s="120"/>
      <c r="C427" s="121"/>
      <c r="D427" s="122"/>
      <c r="E427" s="113"/>
      <c r="F427" s="83">
        <v>2015</v>
      </c>
      <c r="G427" s="62">
        <f>G431+G435+G439+G443+G447+G451+G455+G459+G463+G467+G471+G475+G479+G483+G487</f>
        <v>0</v>
      </c>
      <c r="H427" s="62">
        <f t="shared" ref="H427:N427" si="220">H431+H435+H439+H443+H447+H451+H455+H459+H463+H467+H471+H475+H479+H483+H487</f>
        <v>0</v>
      </c>
      <c r="I427" s="62">
        <f t="shared" si="220"/>
        <v>0</v>
      </c>
      <c r="J427" s="62">
        <f t="shared" si="220"/>
        <v>0</v>
      </c>
      <c r="K427" s="62">
        <f t="shared" si="220"/>
        <v>0</v>
      </c>
      <c r="L427" s="62">
        <f t="shared" si="220"/>
        <v>0</v>
      </c>
      <c r="M427" s="62">
        <f t="shared" si="220"/>
        <v>0</v>
      </c>
      <c r="N427" s="62">
        <f t="shared" si="220"/>
        <v>0</v>
      </c>
      <c r="O427" s="62"/>
    </row>
    <row r="428" spans="1:15" ht="30" customHeight="1">
      <c r="A428" s="108" t="s">
        <v>76</v>
      </c>
      <c r="B428" s="99" t="s">
        <v>51</v>
      </c>
      <c r="C428" s="100"/>
      <c r="D428" s="101"/>
      <c r="E428" s="111" t="s">
        <v>294</v>
      </c>
      <c r="F428" s="87" t="s">
        <v>323</v>
      </c>
      <c r="G428" s="72">
        <f>SUM(G429:G431)</f>
        <v>6460.9</v>
      </c>
      <c r="H428" s="72">
        <f t="shared" ref="H428:N428" si="221">SUM(H429:H431)</f>
        <v>0</v>
      </c>
      <c r="I428" s="72">
        <f t="shared" si="221"/>
        <v>0</v>
      </c>
      <c r="J428" s="72">
        <f t="shared" si="221"/>
        <v>0</v>
      </c>
      <c r="K428" s="72">
        <f t="shared" si="221"/>
        <v>6460.9</v>
      </c>
      <c r="L428" s="72">
        <f t="shared" si="221"/>
        <v>0</v>
      </c>
      <c r="M428" s="72">
        <f t="shared" si="221"/>
        <v>0</v>
      </c>
      <c r="N428" s="72">
        <f t="shared" si="221"/>
        <v>0</v>
      </c>
      <c r="O428" s="65"/>
    </row>
    <row r="429" spans="1:15" ht="120.75" customHeight="1">
      <c r="A429" s="109"/>
      <c r="B429" s="102"/>
      <c r="C429" s="103"/>
      <c r="D429" s="104"/>
      <c r="E429" s="112"/>
      <c r="F429" s="87">
        <v>2013</v>
      </c>
      <c r="G429" s="63">
        <f>I429+K429+M429</f>
        <v>6460.9</v>
      </c>
      <c r="H429" s="63">
        <f>J429+L429+N429</f>
        <v>0</v>
      </c>
      <c r="I429" s="65">
        <v>0</v>
      </c>
      <c r="J429" s="65">
        <v>0</v>
      </c>
      <c r="K429" s="65">
        <v>6460.9</v>
      </c>
      <c r="L429" s="65">
        <v>0</v>
      </c>
      <c r="M429" s="65">
        <v>0</v>
      </c>
      <c r="N429" s="65">
        <v>0</v>
      </c>
      <c r="O429" s="56" t="s">
        <v>360</v>
      </c>
    </row>
    <row r="430" spans="1:15" ht="105" customHeight="1">
      <c r="A430" s="109"/>
      <c r="B430" s="102"/>
      <c r="C430" s="103"/>
      <c r="D430" s="104"/>
      <c r="E430" s="112"/>
      <c r="F430" s="87">
        <v>2014</v>
      </c>
      <c r="G430" s="20">
        <f>I430+K430+M430</f>
        <v>0</v>
      </c>
      <c r="H430" s="63">
        <f>J430+L430+N430</f>
        <v>0</v>
      </c>
      <c r="I430" s="65">
        <v>0</v>
      </c>
      <c r="J430" s="65">
        <v>0</v>
      </c>
      <c r="K430" s="65">
        <v>0</v>
      </c>
      <c r="L430" s="65">
        <v>0</v>
      </c>
      <c r="M430" s="65">
        <v>0</v>
      </c>
      <c r="N430" s="65">
        <v>0</v>
      </c>
      <c r="O430" s="66" t="s">
        <v>415</v>
      </c>
    </row>
    <row r="431" spans="1:15" ht="61.5" customHeight="1">
      <c r="A431" s="113"/>
      <c r="B431" s="120"/>
      <c r="C431" s="121"/>
      <c r="D431" s="122"/>
      <c r="E431" s="113"/>
      <c r="F431" s="87">
        <v>2015</v>
      </c>
      <c r="G431" s="20">
        <f>I431+K431+M431</f>
        <v>0</v>
      </c>
      <c r="H431" s="65">
        <v>0</v>
      </c>
      <c r="I431" s="65">
        <v>0</v>
      </c>
      <c r="J431" s="65">
        <v>0</v>
      </c>
      <c r="K431" s="65">
        <v>0</v>
      </c>
      <c r="L431" s="65">
        <v>0</v>
      </c>
      <c r="M431" s="65">
        <v>0</v>
      </c>
      <c r="N431" s="65">
        <v>0</v>
      </c>
      <c r="O431" s="35" t="s">
        <v>554</v>
      </c>
    </row>
    <row r="432" spans="1:15" ht="30.75" customHeight="1">
      <c r="A432" s="108" t="s">
        <v>77</v>
      </c>
      <c r="B432" s="99" t="s">
        <v>50</v>
      </c>
      <c r="C432" s="100"/>
      <c r="D432" s="101"/>
      <c r="E432" s="111" t="s">
        <v>303</v>
      </c>
      <c r="F432" s="87" t="s">
        <v>323</v>
      </c>
      <c r="G432" s="72">
        <f t="shared" ref="G432:N432" si="222">SUM(G433:G435)</f>
        <v>387</v>
      </c>
      <c r="H432" s="72">
        <f t="shared" si="222"/>
        <v>0</v>
      </c>
      <c r="I432" s="72">
        <f t="shared" si="222"/>
        <v>0</v>
      </c>
      <c r="J432" s="72">
        <f t="shared" si="222"/>
        <v>0</v>
      </c>
      <c r="K432" s="72">
        <f t="shared" si="222"/>
        <v>387</v>
      </c>
      <c r="L432" s="72">
        <f t="shared" si="222"/>
        <v>0</v>
      </c>
      <c r="M432" s="72">
        <f t="shared" si="222"/>
        <v>0</v>
      </c>
      <c r="N432" s="72">
        <f t="shared" si="222"/>
        <v>0</v>
      </c>
      <c r="O432" s="65"/>
    </row>
    <row r="433" spans="1:15" ht="117.75" customHeight="1">
      <c r="A433" s="109"/>
      <c r="B433" s="102"/>
      <c r="C433" s="103"/>
      <c r="D433" s="104"/>
      <c r="E433" s="112"/>
      <c r="F433" s="87">
        <v>2013</v>
      </c>
      <c r="G433" s="20">
        <f>I433+K433+M433</f>
        <v>387</v>
      </c>
      <c r="H433" s="63">
        <f>J433+L433+N433</f>
        <v>0</v>
      </c>
      <c r="I433" s="87">
        <v>0</v>
      </c>
      <c r="J433" s="87">
        <v>0</v>
      </c>
      <c r="K433" s="87">
        <v>387</v>
      </c>
      <c r="L433" s="87">
        <v>0</v>
      </c>
      <c r="M433" s="87">
        <v>0</v>
      </c>
      <c r="N433" s="87">
        <v>0</v>
      </c>
      <c r="O433" s="56" t="s">
        <v>360</v>
      </c>
    </row>
    <row r="434" spans="1:15" ht="105.75" customHeight="1">
      <c r="A434" s="109"/>
      <c r="B434" s="102"/>
      <c r="C434" s="103"/>
      <c r="D434" s="104"/>
      <c r="E434" s="112"/>
      <c r="F434" s="87">
        <v>2014</v>
      </c>
      <c r="G434" s="20">
        <f>I434+K434+M434</f>
        <v>0</v>
      </c>
      <c r="H434" s="63">
        <f>J434+L434+N434</f>
        <v>0</v>
      </c>
      <c r="I434" s="65">
        <v>0</v>
      </c>
      <c r="J434" s="65">
        <v>0</v>
      </c>
      <c r="K434" s="65">
        <v>0</v>
      </c>
      <c r="L434" s="65">
        <v>0</v>
      </c>
      <c r="M434" s="65">
        <v>0</v>
      </c>
      <c r="N434" s="65">
        <v>0</v>
      </c>
      <c r="O434" s="66" t="s">
        <v>415</v>
      </c>
    </row>
    <row r="435" spans="1:15" ht="48" customHeight="1">
      <c r="A435" s="110"/>
      <c r="B435" s="105"/>
      <c r="C435" s="106"/>
      <c r="D435" s="107"/>
      <c r="E435" s="110"/>
      <c r="F435" s="87">
        <v>2015</v>
      </c>
      <c r="G435" s="20">
        <f>I435+K435+M435</f>
        <v>0</v>
      </c>
      <c r="H435" s="65">
        <v>0</v>
      </c>
      <c r="I435" s="65">
        <v>0</v>
      </c>
      <c r="J435" s="65">
        <v>0</v>
      </c>
      <c r="K435" s="65">
        <v>0</v>
      </c>
      <c r="L435" s="65">
        <v>0</v>
      </c>
      <c r="M435" s="65">
        <v>0</v>
      </c>
      <c r="N435" s="65">
        <v>0</v>
      </c>
      <c r="O435" s="35" t="s">
        <v>554</v>
      </c>
    </row>
    <row r="436" spans="1:15" ht="24" customHeight="1">
      <c r="A436" s="108" t="s">
        <v>78</v>
      </c>
      <c r="B436" s="99" t="s">
        <v>52</v>
      </c>
      <c r="C436" s="100"/>
      <c r="D436" s="101"/>
      <c r="E436" s="111" t="s">
        <v>296</v>
      </c>
      <c r="F436" s="87" t="s">
        <v>323</v>
      </c>
      <c r="G436" s="72">
        <f t="shared" ref="G436:N436" si="223">SUM(G437:G439)</f>
        <v>387</v>
      </c>
      <c r="H436" s="72">
        <f t="shared" si="223"/>
        <v>0</v>
      </c>
      <c r="I436" s="72">
        <f t="shared" si="223"/>
        <v>0</v>
      </c>
      <c r="J436" s="72">
        <f t="shared" si="223"/>
        <v>0</v>
      </c>
      <c r="K436" s="72">
        <f t="shared" si="223"/>
        <v>387</v>
      </c>
      <c r="L436" s="72">
        <f t="shared" si="223"/>
        <v>0</v>
      </c>
      <c r="M436" s="72">
        <f t="shared" si="223"/>
        <v>0</v>
      </c>
      <c r="N436" s="72">
        <f t="shared" si="223"/>
        <v>0</v>
      </c>
      <c r="O436" s="65"/>
    </row>
    <row r="437" spans="1:15" ht="117" customHeight="1">
      <c r="A437" s="109"/>
      <c r="B437" s="102"/>
      <c r="C437" s="103"/>
      <c r="D437" s="104"/>
      <c r="E437" s="112"/>
      <c r="F437" s="87">
        <v>2013</v>
      </c>
      <c r="G437" s="20">
        <f>I437+K437+M437</f>
        <v>387</v>
      </c>
      <c r="H437" s="63">
        <f>J437+L437+N437</f>
        <v>0</v>
      </c>
      <c r="I437" s="87">
        <v>0</v>
      </c>
      <c r="J437" s="87">
        <v>0</v>
      </c>
      <c r="K437" s="87">
        <v>387</v>
      </c>
      <c r="L437" s="87">
        <v>0</v>
      </c>
      <c r="M437" s="87">
        <v>0</v>
      </c>
      <c r="N437" s="87">
        <v>0</v>
      </c>
      <c r="O437" s="56" t="s">
        <v>360</v>
      </c>
    </row>
    <row r="438" spans="1:15" ht="108.75" customHeight="1">
      <c r="A438" s="109"/>
      <c r="B438" s="102"/>
      <c r="C438" s="103"/>
      <c r="D438" s="104"/>
      <c r="E438" s="112"/>
      <c r="F438" s="87">
        <v>2014</v>
      </c>
      <c r="G438" s="20">
        <f>I438+K438+M438</f>
        <v>0</v>
      </c>
      <c r="H438" s="63">
        <f>J438+L438+N438</f>
        <v>0</v>
      </c>
      <c r="I438" s="65">
        <v>0</v>
      </c>
      <c r="J438" s="65">
        <v>0</v>
      </c>
      <c r="K438" s="65">
        <v>0</v>
      </c>
      <c r="L438" s="65">
        <v>0</v>
      </c>
      <c r="M438" s="65">
        <v>0</v>
      </c>
      <c r="N438" s="65">
        <v>0</v>
      </c>
      <c r="O438" s="66" t="s">
        <v>415</v>
      </c>
    </row>
    <row r="439" spans="1:15" ht="71.25" customHeight="1">
      <c r="A439" s="113"/>
      <c r="B439" s="120"/>
      <c r="C439" s="121"/>
      <c r="D439" s="122"/>
      <c r="E439" s="113"/>
      <c r="F439" s="87">
        <v>2015</v>
      </c>
      <c r="G439" s="20">
        <f>I439+K439+M439</f>
        <v>0</v>
      </c>
      <c r="H439" s="65">
        <v>0</v>
      </c>
      <c r="I439" s="65">
        <v>0</v>
      </c>
      <c r="J439" s="65">
        <v>0</v>
      </c>
      <c r="K439" s="65">
        <v>0</v>
      </c>
      <c r="L439" s="65">
        <v>0</v>
      </c>
      <c r="M439" s="65">
        <v>0</v>
      </c>
      <c r="N439" s="65">
        <v>0</v>
      </c>
      <c r="O439" s="19" t="s">
        <v>555</v>
      </c>
    </row>
    <row r="440" spans="1:15" ht="19.5" customHeight="1">
      <c r="A440" s="108" t="s">
        <v>79</v>
      </c>
      <c r="B440" s="99" t="s">
        <v>63</v>
      </c>
      <c r="C440" s="100"/>
      <c r="D440" s="101"/>
      <c r="E440" s="111" t="s">
        <v>2</v>
      </c>
      <c r="F440" s="87" t="s">
        <v>323</v>
      </c>
      <c r="G440" s="72">
        <f t="shared" ref="G440:N440" si="224">SUM(G441:G443)</f>
        <v>387</v>
      </c>
      <c r="H440" s="72">
        <f t="shared" si="224"/>
        <v>0</v>
      </c>
      <c r="I440" s="72">
        <f t="shared" si="224"/>
        <v>0</v>
      </c>
      <c r="J440" s="72">
        <f t="shared" si="224"/>
        <v>0</v>
      </c>
      <c r="K440" s="72">
        <f t="shared" si="224"/>
        <v>387</v>
      </c>
      <c r="L440" s="72">
        <f t="shared" si="224"/>
        <v>0</v>
      </c>
      <c r="M440" s="72">
        <f t="shared" si="224"/>
        <v>0</v>
      </c>
      <c r="N440" s="72">
        <f t="shared" si="224"/>
        <v>0</v>
      </c>
      <c r="O440" s="65"/>
    </row>
    <row r="441" spans="1:15" ht="118.5" customHeight="1">
      <c r="A441" s="109"/>
      <c r="B441" s="102"/>
      <c r="C441" s="103"/>
      <c r="D441" s="104"/>
      <c r="E441" s="112"/>
      <c r="F441" s="87">
        <v>2013</v>
      </c>
      <c r="G441" s="20">
        <f>I441+K441+M441</f>
        <v>387</v>
      </c>
      <c r="H441" s="63">
        <f>J441+L441+N441</f>
        <v>0</v>
      </c>
      <c r="I441" s="87">
        <v>0</v>
      </c>
      <c r="J441" s="87">
        <v>0</v>
      </c>
      <c r="K441" s="87">
        <v>387</v>
      </c>
      <c r="L441" s="87">
        <v>0</v>
      </c>
      <c r="M441" s="87">
        <v>0</v>
      </c>
      <c r="N441" s="87">
        <v>0</v>
      </c>
      <c r="O441" s="56" t="s">
        <v>360</v>
      </c>
    </row>
    <row r="442" spans="1:15" ht="110.25">
      <c r="A442" s="109"/>
      <c r="B442" s="102"/>
      <c r="C442" s="103"/>
      <c r="D442" s="104"/>
      <c r="E442" s="112"/>
      <c r="F442" s="87">
        <v>2014</v>
      </c>
      <c r="G442" s="20">
        <f>I442+K442+M442</f>
        <v>0</v>
      </c>
      <c r="H442" s="63">
        <f>J442+L442+N442</f>
        <v>0</v>
      </c>
      <c r="I442" s="65">
        <v>0</v>
      </c>
      <c r="J442" s="65">
        <v>0</v>
      </c>
      <c r="K442" s="65">
        <v>0</v>
      </c>
      <c r="L442" s="65">
        <v>0</v>
      </c>
      <c r="M442" s="65">
        <v>0</v>
      </c>
      <c r="N442" s="65">
        <v>0</v>
      </c>
      <c r="O442" s="66" t="s">
        <v>415</v>
      </c>
    </row>
    <row r="443" spans="1:15" ht="47.25">
      <c r="A443" s="113"/>
      <c r="B443" s="120"/>
      <c r="C443" s="121"/>
      <c r="D443" s="122"/>
      <c r="E443" s="113"/>
      <c r="F443" s="87">
        <v>2015</v>
      </c>
      <c r="G443" s="20">
        <f>I443+K443+M443</f>
        <v>0</v>
      </c>
      <c r="H443" s="65">
        <v>0</v>
      </c>
      <c r="I443" s="65">
        <v>0</v>
      </c>
      <c r="J443" s="65">
        <v>0</v>
      </c>
      <c r="K443" s="65">
        <v>0</v>
      </c>
      <c r="L443" s="65">
        <v>0</v>
      </c>
      <c r="M443" s="65">
        <v>0</v>
      </c>
      <c r="N443" s="65">
        <v>0</v>
      </c>
      <c r="O443" s="35" t="s">
        <v>554</v>
      </c>
    </row>
    <row r="444" spans="1:15" ht="19.5" customHeight="1">
      <c r="A444" s="108" t="s">
        <v>80</v>
      </c>
      <c r="B444" s="99" t="s">
        <v>64</v>
      </c>
      <c r="C444" s="100"/>
      <c r="D444" s="101"/>
      <c r="E444" s="111" t="s">
        <v>53</v>
      </c>
      <c r="F444" s="87" t="s">
        <v>323</v>
      </c>
      <c r="G444" s="72">
        <f t="shared" ref="G444:N444" si="225">SUM(G445:G447)</f>
        <v>387</v>
      </c>
      <c r="H444" s="72">
        <f t="shared" si="225"/>
        <v>0</v>
      </c>
      <c r="I444" s="72">
        <f t="shared" si="225"/>
        <v>0</v>
      </c>
      <c r="J444" s="72">
        <f t="shared" si="225"/>
        <v>0</v>
      </c>
      <c r="K444" s="72">
        <f t="shared" si="225"/>
        <v>387</v>
      </c>
      <c r="L444" s="72">
        <f t="shared" si="225"/>
        <v>0</v>
      </c>
      <c r="M444" s="72">
        <f t="shared" si="225"/>
        <v>0</v>
      </c>
      <c r="N444" s="72">
        <f t="shared" si="225"/>
        <v>0</v>
      </c>
      <c r="O444" s="19"/>
    </row>
    <row r="445" spans="1:15" ht="122.25" customHeight="1">
      <c r="A445" s="109"/>
      <c r="B445" s="102"/>
      <c r="C445" s="103"/>
      <c r="D445" s="104"/>
      <c r="E445" s="112"/>
      <c r="F445" s="87">
        <v>2013</v>
      </c>
      <c r="G445" s="63">
        <f>I445+K445+M445</f>
        <v>387</v>
      </c>
      <c r="H445" s="63">
        <f>J445+L445+N445</f>
        <v>0</v>
      </c>
      <c r="I445" s="87">
        <v>0</v>
      </c>
      <c r="J445" s="87">
        <v>0</v>
      </c>
      <c r="K445" s="87">
        <v>387</v>
      </c>
      <c r="L445" s="87">
        <v>0</v>
      </c>
      <c r="M445" s="87">
        <v>0</v>
      </c>
      <c r="N445" s="87">
        <v>0</v>
      </c>
      <c r="O445" s="56" t="s">
        <v>360</v>
      </c>
    </row>
    <row r="446" spans="1:15" ht="110.25">
      <c r="A446" s="109"/>
      <c r="B446" s="102"/>
      <c r="C446" s="103"/>
      <c r="D446" s="104"/>
      <c r="E446" s="112"/>
      <c r="F446" s="87">
        <v>2014</v>
      </c>
      <c r="G446" s="20">
        <f>I446+K446+M446</f>
        <v>0</v>
      </c>
      <c r="H446" s="63">
        <f>J446+L446+N446</f>
        <v>0</v>
      </c>
      <c r="I446" s="65">
        <v>0</v>
      </c>
      <c r="J446" s="65">
        <v>0</v>
      </c>
      <c r="K446" s="65">
        <v>0</v>
      </c>
      <c r="L446" s="65">
        <v>0</v>
      </c>
      <c r="M446" s="65">
        <v>0</v>
      </c>
      <c r="N446" s="65">
        <v>0</v>
      </c>
      <c r="O446" s="66" t="s">
        <v>415</v>
      </c>
    </row>
    <row r="447" spans="1:15" ht="47.25">
      <c r="A447" s="113"/>
      <c r="B447" s="120"/>
      <c r="C447" s="121"/>
      <c r="D447" s="122"/>
      <c r="E447" s="113"/>
      <c r="F447" s="87">
        <v>2015</v>
      </c>
      <c r="G447" s="20">
        <f>I447+K447+M447</f>
        <v>0</v>
      </c>
      <c r="H447" s="65">
        <v>0</v>
      </c>
      <c r="I447" s="65">
        <v>0</v>
      </c>
      <c r="J447" s="65">
        <v>0</v>
      </c>
      <c r="K447" s="65">
        <v>0</v>
      </c>
      <c r="L447" s="65">
        <v>0</v>
      </c>
      <c r="M447" s="65">
        <v>0</v>
      </c>
      <c r="N447" s="65">
        <v>0</v>
      </c>
      <c r="O447" s="35" t="s">
        <v>554</v>
      </c>
    </row>
    <row r="448" spans="1:15" ht="19.5" customHeight="1">
      <c r="A448" s="108" t="s">
        <v>81</v>
      </c>
      <c r="B448" s="99" t="s">
        <v>65</v>
      </c>
      <c r="C448" s="100"/>
      <c r="D448" s="101"/>
      <c r="E448" s="111" t="s">
        <v>54</v>
      </c>
      <c r="F448" s="87" t="s">
        <v>323</v>
      </c>
      <c r="G448" s="72">
        <f t="shared" ref="G448:N448" si="226">SUM(G449:G451)</f>
        <v>387</v>
      </c>
      <c r="H448" s="72">
        <f t="shared" si="226"/>
        <v>0</v>
      </c>
      <c r="I448" s="72">
        <f t="shared" si="226"/>
        <v>0</v>
      </c>
      <c r="J448" s="72">
        <f t="shared" si="226"/>
        <v>0</v>
      </c>
      <c r="K448" s="72">
        <f t="shared" si="226"/>
        <v>387</v>
      </c>
      <c r="L448" s="72">
        <f t="shared" si="226"/>
        <v>0</v>
      </c>
      <c r="M448" s="72">
        <f t="shared" si="226"/>
        <v>0</v>
      </c>
      <c r="N448" s="72">
        <f t="shared" si="226"/>
        <v>0</v>
      </c>
      <c r="O448" s="65"/>
    </row>
    <row r="449" spans="1:15" ht="121.5" customHeight="1">
      <c r="A449" s="109"/>
      <c r="B449" s="102"/>
      <c r="C449" s="103"/>
      <c r="D449" s="104"/>
      <c r="E449" s="112"/>
      <c r="F449" s="87">
        <v>2013</v>
      </c>
      <c r="G449" s="20">
        <f>I449+K449+M449</f>
        <v>387</v>
      </c>
      <c r="H449" s="63">
        <f>J449+L449+N449</f>
        <v>0</v>
      </c>
      <c r="I449" s="87">
        <v>0</v>
      </c>
      <c r="J449" s="87">
        <v>0</v>
      </c>
      <c r="K449" s="87">
        <v>387</v>
      </c>
      <c r="L449" s="87">
        <v>0</v>
      </c>
      <c r="M449" s="87">
        <v>0</v>
      </c>
      <c r="N449" s="87">
        <v>0</v>
      </c>
      <c r="O449" s="56" t="s">
        <v>360</v>
      </c>
    </row>
    <row r="450" spans="1:15" ht="110.25">
      <c r="A450" s="109"/>
      <c r="B450" s="102"/>
      <c r="C450" s="103"/>
      <c r="D450" s="104"/>
      <c r="E450" s="112"/>
      <c r="F450" s="87">
        <v>2014</v>
      </c>
      <c r="G450" s="20">
        <f>I450+K450+M450</f>
        <v>0</v>
      </c>
      <c r="H450" s="63">
        <f>J450+L450+N450</f>
        <v>0</v>
      </c>
      <c r="I450" s="65">
        <v>0</v>
      </c>
      <c r="J450" s="65">
        <v>0</v>
      </c>
      <c r="K450" s="65">
        <v>0</v>
      </c>
      <c r="L450" s="65">
        <v>0</v>
      </c>
      <c r="M450" s="65">
        <v>0</v>
      </c>
      <c r="N450" s="65">
        <v>0</v>
      </c>
      <c r="O450" s="66" t="s">
        <v>415</v>
      </c>
    </row>
    <row r="451" spans="1:15" ht="47.25">
      <c r="A451" s="113"/>
      <c r="B451" s="120"/>
      <c r="C451" s="121"/>
      <c r="D451" s="122"/>
      <c r="E451" s="113"/>
      <c r="F451" s="87">
        <v>2015</v>
      </c>
      <c r="G451" s="20">
        <f>I451+K451+M451</f>
        <v>0</v>
      </c>
      <c r="H451" s="65">
        <v>0</v>
      </c>
      <c r="I451" s="65">
        <v>0</v>
      </c>
      <c r="J451" s="65">
        <v>0</v>
      </c>
      <c r="K451" s="65">
        <v>0</v>
      </c>
      <c r="L451" s="65">
        <v>0</v>
      </c>
      <c r="M451" s="65">
        <v>0</v>
      </c>
      <c r="N451" s="65">
        <v>0</v>
      </c>
      <c r="O451" s="35" t="s">
        <v>554</v>
      </c>
    </row>
    <row r="452" spans="1:15" ht="19.5" customHeight="1">
      <c r="A452" s="108" t="s">
        <v>82</v>
      </c>
      <c r="B452" s="99" t="s">
        <v>66</v>
      </c>
      <c r="C452" s="100"/>
      <c r="D452" s="101"/>
      <c r="E452" s="111" t="s">
        <v>57</v>
      </c>
      <c r="F452" s="87" t="s">
        <v>323</v>
      </c>
      <c r="G452" s="72">
        <f t="shared" ref="G452:N452" si="227">SUM(G453:G455)</f>
        <v>387</v>
      </c>
      <c r="H452" s="72">
        <f t="shared" si="227"/>
        <v>0</v>
      </c>
      <c r="I452" s="72">
        <f t="shared" si="227"/>
        <v>0</v>
      </c>
      <c r="J452" s="72">
        <f t="shared" si="227"/>
        <v>0</v>
      </c>
      <c r="K452" s="72">
        <f t="shared" si="227"/>
        <v>387</v>
      </c>
      <c r="L452" s="72">
        <f t="shared" si="227"/>
        <v>0</v>
      </c>
      <c r="M452" s="72">
        <f t="shared" si="227"/>
        <v>0</v>
      </c>
      <c r="N452" s="72">
        <f t="shared" si="227"/>
        <v>0</v>
      </c>
      <c r="O452" s="65"/>
    </row>
    <row r="453" spans="1:15" ht="126" customHeight="1">
      <c r="A453" s="109"/>
      <c r="B453" s="102"/>
      <c r="C453" s="103"/>
      <c r="D453" s="104"/>
      <c r="E453" s="112"/>
      <c r="F453" s="87">
        <v>2013</v>
      </c>
      <c r="G453" s="20">
        <f>I453+K453+M453</f>
        <v>387</v>
      </c>
      <c r="H453" s="63">
        <f>J453+L453+N453</f>
        <v>0</v>
      </c>
      <c r="I453" s="87">
        <v>0</v>
      </c>
      <c r="J453" s="87">
        <v>0</v>
      </c>
      <c r="K453" s="87">
        <v>387</v>
      </c>
      <c r="L453" s="87">
        <v>0</v>
      </c>
      <c r="M453" s="87">
        <v>0</v>
      </c>
      <c r="N453" s="87">
        <v>0</v>
      </c>
      <c r="O453" s="56" t="s">
        <v>360</v>
      </c>
    </row>
    <row r="454" spans="1:15" ht="110.25">
      <c r="A454" s="109"/>
      <c r="B454" s="102"/>
      <c r="C454" s="103"/>
      <c r="D454" s="104"/>
      <c r="E454" s="112"/>
      <c r="F454" s="87">
        <v>2014</v>
      </c>
      <c r="G454" s="20">
        <f>I454+K454+M454</f>
        <v>0</v>
      </c>
      <c r="H454" s="63">
        <f>J454+L454+N454</f>
        <v>0</v>
      </c>
      <c r="I454" s="65">
        <v>0</v>
      </c>
      <c r="J454" s="65">
        <v>0</v>
      </c>
      <c r="K454" s="65">
        <v>0</v>
      </c>
      <c r="L454" s="65">
        <v>0</v>
      </c>
      <c r="M454" s="65">
        <v>0</v>
      </c>
      <c r="N454" s="65">
        <v>0</v>
      </c>
      <c r="O454" s="66" t="s">
        <v>415</v>
      </c>
    </row>
    <row r="455" spans="1:15" ht="63">
      <c r="A455" s="113"/>
      <c r="B455" s="120"/>
      <c r="C455" s="121"/>
      <c r="D455" s="122"/>
      <c r="E455" s="113"/>
      <c r="F455" s="87">
        <v>2015</v>
      </c>
      <c r="G455" s="20">
        <f>I455+K455+M455</f>
        <v>0</v>
      </c>
      <c r="H455" s="65">
        <v>0</v>
      </c>
      <c r="I455" s="65">
        <v>0</v>
      </c>
      <c r="J455" s="65">
        <v>0</v>
      </c>
      <c r="K455" s="65">
        <v>0</v>
      </c>
      <c r="L455" s="65">
        <v>0</v>
      </c>
      <c r="M455" s="65">
        <v>0</v>
      </c>
      <c r="N455" s="65">
        <v>0</v>
      </c>
      <c r="O455" s="19" t="s">
        <v>555</v>
      </c>
    </row>
    <row r="456" spans="1:15" ht="19.5" customHeight="1">
      <c r="A456" s="108" t="s">
        <v>83</v>
      </c>
      <c r="B456" s="99" t="s">
        <v>67</v>
      </c>
      <c r="C456" s="100"/>
      <c r="D456" s="101"/>
      <c r="E456" s="111" t="s">
        <v>55</v>
      </c>
      <c r="F456" s="87" t="s">
        <v>323</v>
      </c>
      <c r="G456" s="72">
        <f t="shared" ref="G456:N456" si="228">SUM(G457:G459)</f>
        <v>387</v>
      </c>
      <c r="H456" s="72">
        <f t="shared" si="228"/>
        <v>0</v>
      </c>
      <c r="I456" s="72">
        <f t="shared" si="228"/>
        <v>0</v>
      </c>
      <c r="J456" s="72">
        <f t="shared" si="228"/>
        <v>0</v>
      </c>
      <c r="K456" s="72">
        <f t="shared" si="228"/>
        <v>387</v>
      </c>
      <c r="L456" s="72">
        <f t="shared" si="228"/>
        <v>0</v>
      </c>
      <c r="M456" s="72">
        <f t="shared" si="228"/>
        <v>0</v>
      </c>
      <c r="N456" s="72">
        <f t="shared" si="228"/>
        <v>0</v>
      </c>
      <c r="O456" s="65"/>
    </row>
    <row r="457" spans="1:15" ht="119.25" customHeight="1">
      <c r="A457" s="109"/>
      <c r="B457" s="102"/>
      <c r="C457" s="103"/>
      <c r="D457" s="104"/>
      <c r="E457" s="112"/>
      <c r="F457" s="87">
        <v>2013</v>
      </c>
      <c r="G457" s="20">
        <f>I457+K457+M457</f>
        <v>387</v>
      </c>
      <c r="H457" s="63">
        <f>J457+L457+N457</f>
        <v>0</v>
      </c>
      <c r="I457" s="87">
        <v>0</v>
      </c>
      <c r="J457" s="87">
        <v>0</v>
      </c>
      <c r="K457" s="87">
        <v>387</v>
      </c>
      <c r="L457" s="87">
        <v>0</v>
      </c>
      <c r="M457" s="87">
        <v>0</v>
      </c>
      <c r="N457" s="87">
        <v>0</v>
      </c>
      <c r="O457" s="56" t="s">
        <v>360</v>
      </c>
    </row>
    <row r="458" spans="1:15" ht="110.25">
      <c r="A458" s="109"/>
      <c r="B458" s="102"/>
      <c r="C458" s="103"/>
      <c r="D458" s="104"/>
      <c r="E458" s="112"/>
      <c r="F458" s="87">
        <v>2014</v>
      </c>
      <c r="G458" s="20">
        <f>I458+K458+M458</f>
        <v>0</v>
      </c>
      <c r="H458" s="63">
        <f>J458+L458+N458</f>
        <v>0</v>
      </c>
      <c r="I458" s="65">
        <v>0</v>
      </c>
      <c r="J458" s="65">
        <v>0</v>
      </c>
      <c r="K458" s="65">
        <v>0</v>
      </c>
      <c r="L458" s="65">
        <v>0</v>
      </c>
      <c r="M458" s="65">
        <v>0</v>
      </c>
      <c r="N458" s="65">
        <v>0</v>
      </c>
      <c r="O458" s="66" t="s">
        <v>415</v>
      </c>
    </row>
    <row r="459" spans="1:15" ht="63">
      <c r="A459" s="113"/>
      <c r="B459" s="120"/>
      <c r="C459" s="121"/>
      <c r="D459" s="122"/>
      <c r="E459" s="113"/>
      <c r="F459" s="87">
        <v>2015</v>
      </c>
      <c r="G459" s="20">
        <f>I459+K459+M459</f>
        <v>0</v>
      </c>
      <c r="H459" s="65">
        <v>0</v>
      </c>
      <c r="I459" s="65">
        <v>0</v>
      </c>
      <c r="J459" s="65">
        <v>0</v>
      </c>
      <c r="K459" s="65">
        <v>0</v>
      </c>
      <c r="L459" s="65">
        <v>0</v>
      </c>
      <c r="M459" s="65">
        <v>0</v>
      </c>
      <c r="N459" s="65">
        <v>0</v>
      </c>
      <c r="O459" s="19" t="s">
        <v>555</v>
      </c>
    </row>
    <row r="460" spans="1:15" ht="19.5" customHeight="1">
      <c r="A460" s="108" t="s">
        <v>84</v>
      </c>
      <c r="B460" s="99" t="s">
        <v>68</v>
      </c>
      <c r="C460" s="100"/>
      <c r="D460" s="101"/>
      <c r="E460" s="111" t="s">
        <v>56</v>
      </c>
      <c r="F460" s="87" t="s">
        <v>323</v>
      </c>
      <c r="G460" s="72">
        <f t="shared" ref="G460:N460" si="229">SUM(G461:G463)</f>
        <v>387</v>
      </c>
      <c r="H460" s="72">
        <f t="shared" si="229"/>
        <v>0</v>
      </c>
      <c r="I460" s="72">
        <f t="shared" si="229"/>
        <v>0</v>
      </c>
      <c r="J460" s="72">
        <f t="shared" si="229"/>
        <v>0</v>
      </c>
      <c r="K460" s="72">
        <f t="shared" si="229"/>
        <v>387</v>
      </c>
      <c r="L460" s="72">
        <f t="shared" si="229"/>
        <v>0</v>
      </c>
      <c r="M460" s="72">
        <f t="shared" si="229"/>
        <v>0</v>
      </c>
      <c r="N460" s="72">
        <f t="shared" si="229"/>
        <v>0</v>
      </c>
      <c r="O460" s="65"/>
    </row>
    <row r="461" spans="1:15" ht="119.25" customHeight="1">
      <c r="A461" s="109"/>
      <c r="B461" s="102"/>
      <c r="C461" s="103"/>
      <c r="D461" s="104"/>
      <c r="E461" s="112"/>
      <c r="F461" s="87">
        <v>2013</v>
      </c>
      <c r="G461" s="20">
        <f>I461+K461+M461</f>
        <v>387</v>
      </c>
      <c r="H461" s="63">
        <f>J461+L461+N461</f>
        <v>0</v>
      </c>
      <c r="I461" s="87">
        <v>0</v>
      </c>
      <c r="J461" s="87">
        <v>0</v>
      </c>
      <c r="K461" s="87">
        <v>387</v>
      </c>
      <c r="L461" s="87">
        <v>0</v>
      </c>
      <c r="M461" s="87">
        <v>0</v>
      </c>
      <c r="N461" s="87">
        <v>0</v>
      </c>
      <c r="O461" s="56" t="s">
        <v>360</v>
      </c>
    </row>
    <row r="462" spans="1:15" ht="110.25">
      <c r="A462" s="109"/>
      <c r="B462" s="102"/>
      <c r="C462" s="103"/>
      <c r="D462" s="104"/>
      <c r="E462" s="112"/>
      <c r="F462" s="87">
        <v>2014</v>
      </c>
      <c r="G462" s="20">
        <f>I462+K462+M462</f>
        <v>0</v>
      </c>
      <c r="H462" s="63">
        <f>J462+L462+N462</f>
        <v>0</v>
      </c>
      <c r="I462" s="65">
        <v>0</v>
      </c>
      <c r="J462" s="65">
        <v>0</v>
      </c>
      <c r="K462" s="65">
        <v>0</v>
      </c>
      <c r="L462" s="65">
        <v>0</v>
      </c>
      <c r="M462" s="65">
        <v>0</v>
      </c>
      <c r="N462" s="65">
        <v>0</v>
      </c>
      <c r="O462" s="66" t="s">
        <v>415</v>
      </c>
    </row>
    <row r="463" spans="1:15" ht="63">
      <c r="A463" s="113"/>
      <c r="B463" s="120"/>
      <c r="C463" s="121"/>
      <c r="D463" s="122"/>
      <c r="E463" s="113"/>
      <c r="F463" s="87">
        <v>2015</v>
      </c>
      <c r="G463" s="20">
        <f>I463+K463+M463</f>
        <v>0</v>
      </c>
      <c r="H463" s="65">
        <v>0</v>
      </c>
      <c r="I463" s="65">
        <v>0</v>
      </c>
      <c r="J463" s="65">
        <v>0</v>
      </c>
      <c r="K463" s="65">
        <v>0</v>
      </c>
      <c r="L463" s="65">
        <v>0</v>
      </c>
      <c r="M463" s="65">
        <v>0</v>
      </c>
      <c r="N463" s="65">
        <v>0</v>
      </c>
      <c r="O463" s="19" t="s">
        <v>555</v>
      </c>
    </row>
    <row r="464" spans="1:15" ht="19.5" customHeight="1">
      <c r="A464" s="108" t="s">
        <v>85</v>
      </c>
      <c r="B464" s="99" t="s">
        <v>69</v>
      </c>
      <c r="C464" s="100"/>
      <c r="D464" s="101"/>
      <c r="E464" s="111" t="s">
        <v>58</v>
      </c>
      <c r="F464" s="87" t="s">
        <v>323</v>
      </c>
      <c r="G464" s="72">
        <f t="shared" ref="G464:N464" si="230">SUM(G465:G467)</f>
        <v>387</v>
      </c>
      <c r="H464" s="72">
        <f t="shared" si="230"/>
        <v>0</v>
      </c>
      <c r="I464" s="72">
        <f t="shared" si="230"/>
        <v>0</v>
      </c>
      <c r="J464" s="72">
        <f t="shared" si="230"/>
        <v>0</v>
      </c>
      <c r="K464" s="72">
        <f t="shared" si="230"/>
        <v>387</v>
      </c>
      <c r="L464" s="72">
        <f t="shared" si="230"/>
        <v>0</v>
      </c>
      <c r="M464" s="72">
        <f t="shared" si="230"/>
        <v>0</v>
      </c>
      <c r="N464" s="72">
        <f t="shared" si="230"/>
        <v>0</v>
      </c>
      <c r="O464" s="65"/>
    </row>
    <row r="465" spans="1:15" ht="122.25" customHeight="1">
      <c r="A465" s="109"/>
      <c r="B465" s="102"/>
      <c r="C465" s="103"/>
      <c r="D465" s="104"/>
      <c r="E465" s="112"/>
      <c r="F465" s="87">
        <v>2013</v>
      </c>
      <c r="G465" s="20">
        <f>I465+K465+M465</f>
        <v>387</v>
      </c>
      <c r="H465" s="63">
        <f>J465+L465+N465</f>
        <v>0</v>
      </c>
      <c r="I465" s="87">
        <v>0</v>
      </c>
      <c r="J465" s="87">
        <v>0</v>
      </c>
      <c r="K465" s="87">
        <v>387</v>
      </c>
      <c r="L465" s="87">
        <v>0</v>
      </c>
      <c r="M465" s="87">
        <v>0</v>
      </c>
      <c r="N465" s="87">
        <v>0</v>
      </c>
      <c r="O465" s="56" t="s">
        <v>360</v>
      </c>
    </row>
    <row r="466" spans="1:15" ht="110.25">
      <c r="A466" s="109"/>
      <c r="B466" s="102"/>
      <c r="C466" s="103"/>
      <c r="D466" s="104"/>
      <c r="E466" s="112"/>
      <c r="F466" s="87">
        <v>2014</v>
      </c>
      <c r="G466" s="20">
        <f>I466+K466+M466</f>
        <v>0</v>
      </c>
      <c r="H466" s="63">
        <f>J466+L466+N466</f>
        <v>0</v>
      </c>
      <c r="I466" s="65">
        <v>0</v>
      </c>
      <c r="J466" s="65">
        <v>0</v>
      </c>
      <c r="K466" s="65">
        <v>0</v>
      </c>
      <c r="L466" s="65">
        <v>0</v>
      </c>
      <c r="M466" s="65">
        <v>0</v>
      </c>
      <c r="N466" s="65">
        <v>0</v>
      </c>
      <c r="O466" s="66" t="s">
        <v>415</v>
      </c>
    </row>
    <row r="467" spans="1:15" ht="63">
      <c r="A467" s="113"/>
      <c r="B467" s="120"/>
      <c r="C467" s="121"/>
      <c r="D467" s="122"/>
      <c r="E467" s="113"/>
      <c r="F467" s="87">
        <v>2015</v>
      </c>
      <c r="G467" s="20">
        <f>I467+K467+M467</f>
        <v>0</v>
      </c>
      <c r="H467" s="65">
        <v>0</v>
      </c>
      <c r="I467" s="65">
        <v>0</v>
      </c>
      <c r="J467" s="65">
        <v>0</v>
      </c>
      <c r="K467" s="65">
        <v>0</v>
      </c>
      <c r="L467" s="65">
        <v>0</v>
      </c>
      <c r="M467" s="65">
        <v>0</v>
      </c>
      <c r="N467" s="65">
        <v>0</v>
      </c>
      <c r="O467" s="19" t="s">
        <v>555</v>
      </c>
    </row>
    <row r="468" spans="1:15" ht="19.5" customHeight="1">
      <c r="A468" s="108" t="s">
        <v>86</v>
      </c>
      <c r="B468" s="99" t="s">
        <v>70</v>
      </c>
      <c r="C468" s="100"/>
      <c r="D468" s="101"/>
      <c r="E468" s="111" t="s">
        <v>314</v>
      </c>
      <c r="F468" s="87" t="s">
        <v>323</v>
      </c>
      <c r="G468" s="72">
        <f t="shared" ref="G468:N468" si="231">SUM(G469:G471)</f>
        <v>387</v>
      </c>
      <c r="H468" s="72">
        <f t="shared" si="231"/>
        <v>0</v>
      </c>
      <c r="I468" s="72">
        <f t="shared" si="231"/>
        <v>0</v>
      </c>
      <c r="J468" s="72">
        <f t="shared" si="231"/>
        <v>0</v>
      </c>
      <c r="K468" s="72">
        <f t="shared" si="231"/>
        <v>387</v>
      </c>
      <c r="L468" s="72">
        <f t="shared" si="231"/>
        <v>0</v>
      </c>
      <c r="M468" s="72">
        <f t="shared" si="231"/>
        <v>0</v>
      </c>
      <c r="N468" s="72">
        <f t="shared" si="231"/>
        <v>0</v>
      </c>
      <c r="O468" s="65"/>
    </row>
    <row r="469" spans="1:15" ht="117" customHeight="1">
      <c r="A469" s="109"/>
      <c r="B469" s="102"/>
      <c r="C469" s="103"/>
      <c r="D469" s="104"/>
      <c r="E469" s="112"/>
      <c r="F469" s="87">
        <v>2013</v>
      </c>
      <c r="G469" s="20">
        <f>I469+K469+M469</f>
        <v>387</v>
      </c>
      <c r="H469" s="63">
        <f>J469+L469+N469</f>
        <v>0</v>
      </c>
      <c r="I469" s="87">
        <v>0</v>
      </c>
      <c r="J469" s="87">
        <v>0</v>
      </c>
      <c r="K469" s="87">
        <v>387</v>
      </c>
      <c r="L469" s="87">
        <v>0</v>
      </c>
      <c r="M469" s="87">
        <v>0</v>
      </c>
      <c r="N469" s="87">
        <v>0</v>
      </c>
      <c r="O469" s="56" t="s">
        <v>360</v>
      </c>
    </row>
    <row r="470" spans="1:15" ht="98.25" customHeight="1">
      <c r="A470" s="109"/>
      <c r="B470" s="102"/>
      <c r="C470" s="103"/>
      <c r="D470" s="104"/>
      <c r="E470" s="112"/>
      <c r="F470" s="87">
        <v>2014</v>
      </c>
      <c r="G470" s="20">
        <f>I470+K470+M470</f>
        <v>0</v>
      </c>
      <c r="H470" s="63">
        <f>J470+L470+N470</f>
        <v>0</v>
      </c>
      <c r="I470" s="65">
        <v>0</v>
      </c>
      <c r="J470" s="65">
        <v>0</v>
      </c>
      <c r="K470" s="65">
        <v>0</v>
      </c>
      <c r="L470" s="65">
        <v>0</v>
      </c>
      <c r="M470" s="65">
        <v>0</v>
      </c>
      <c r="N470" s="65">
        <v>0</v>
      </c>
      <c r="O470" s="66" t="s">
        <v>415</v>
      </c>
    </row>
    <row r="471" spans="1:15" ht="47.25">
      <c r="A471" s="113"/>
      <c r="B471" s="120"/>
      <c r="C471" s="121"/>
      <c r="D471" s="122"/>
      <c r="E471" s="113"/>
      <c r="F471" s="87">
        <v>2015</v>
      </c>
      <c r="G471" s="20">
        <f>I471+K471+M471</f>
        <v>0</v>
      </c>
      <c r="H471" s="65">
        <v>0</v>
      </c>
      <c r="I471" s="65">
        <v>0</v>
      </c>
      <c r="J471" s="65">
        <v>0</v>
      </c>
      <c r="K471" s="65">
        <v>0</v>
      </c>
      <c r="L471" s="65">
        <v>0</v>
      </c>
      <c r="M471" s="65">
        <v>0</v>
      </c>
      <c r="N471" s="65">
        <v>0</v>
      </c>
      <c r="O471" s="35" t="s">
        <v>554</v>
      </c>
    </row>
    <row r="472" spans="1:15" ht="19.5" customHeight="1">
      <c r="A472" s="108" t="s">
        <v>87</v>
      </c>
      <c r="B472" s="99" t="s">
        <v>71</v>
      </c>
      <c r="C472" s="100"/>
      <c r="D472" s="101"/>
      <c r="E472" s="111" t="s">
        <v>59</v>
      </c>
      <c r="F472" s="87" t="s">
        <v>323</v>
      </c>
      <c r="G472" s="72">
        <f t="shared" ref="G472:N472" si="232">SUM(G473:G475)</f>
        <v>387</v>
      </c>
      <c r="H472" s="72">
        <f t="shared" si="232"/>
        <v>0</v>
      </c>
      <c r="I472" s="72">
        <f t="shared" si="232"/>
        <v>0</v>
      </c>
      <c r="J472" s="72">
        <f t="shared" si="232"/>
        <v>0</v>
      </c>
      <c r="K472" s="72">
        <f t="shared" si="232"/>
        <v>387</v>
      </c>
      <c r="L472" s="72">
        <f t="shared" si="232"/>
        <v>0</v>
      </c>
      <c r="M472" s="72">
        <f t="shared" si="232"/>
        <v>0</v>
      </c>
      <c r="N472" s="72">
        <f t="shared" si="232"/>
        <v>0</v>
      </c>
      <c r="O472" s="65"/>
    </row>
    <row r="473" spans="1:15" ht="121.5" customHeight="1">
      <c r="A473" s="109"/>
      <c r="B473" s="102"/>
      <c r="C473" s="103"/>
      <c r="D473" s="104"/>
      <c r="E473" s="112"/>
      <c r="F473" s="87">
        <v>2013</v>
      </c>
      <c r="G473" s="20">
        <f>I473+K473+M473</f>
        <v>387</v>
      </c>
      <c r="H473" s="58">
        <f>J473+L473+N473</f>
        <v>0</v>
      </c>
      <c r="I473" s="87">
        <v>0</v>
      </c>
      <c r="J473" s="87">
        <v>0</v>
      </c>
      <c r="K473" s="87">
        <v>387</v>
      </c>
      <c r="L473" s="87">
        <v>0</v>
      </c>
      <c r="M473" s="87">
        <v>0</v>
      </c>
      <c r="N473" s="87">
        <v>0</v>
      </c>
      <c r="O473" s="56" t="s">
        <v>360</v>
      </c>
    </row>
    <row r="474" spans="1:15" ht="96.75" customHeight="1">
      <c r="A474" s="109"/>
      <c r="B474" s="102"/>
      <c r="C474" s="103"/>
      <c r="D474" s="104"/>
      <c r="E474" s="112"/>
      <c r="F474" s="87">
        <v>2014</v>
      </c>
      <c r="G474" s="20">
        <f>I474+K474+M474</f>
        <v>0</v>
      </c>
      <c r="H474" s="63">
        <f>J474+L474+N474</f>
        <v>0</v>
      </c>
      <c r="I474" s="65">
        <v>0</v>
      </c>
      <c r="J474" s="65">
        <v>0</v>
      </c>
      <c r="K474" s="65">
        <v>0</v>
      </c>
      <c r="L474" s="65">
        <v>0</v>
      </c>
      <c r="M474" s="65">
        <v>0</v>
      </c>
      <c r="N474" s="65">
        <v>0</v>
      </c>
      <c r="O474" s="66" t="s">
        <v>415</v>
      </c>
    </row>
    <row r="475" spans="1:15" ht="63.75" customHeight="1">
      <c r="A475" s="113"/>
      <c r="B475" s="120"/>
      <c r="C475" s="121"/>
      <c r="D475" s="122"/>
      <c r="E475" s="113"/>
      <c r="F475" s="87">
        <v>2015</v>
      </c>
      <c r="G475" s="20">
        <f>I475+K475+M475</f>
        <v>0</v>
      </c>
      <c r="H475" s="65">
        <v>0</v>
      </c>
      <c r="I475" s="65">
        <v>0</v>
      </c>
      <c r="J475" s="65">
        <v>0</v>
      </c>
      <c r="K475" s="65">
        <v>0</v>
      </c>
      <c r="L475" s="65">
        <v>0</v>
      </c>
      <c r="M475" s="65">
        <v>0</v>
      </c>
      <c r="N475" s="65">
        <v>0</v>
      </c>
      <c r="O475" s="35" t="s">
        <v>554</v>
      </c>
    </row>
    <row r="476" spans="1:15" ht="19.5" customHeight="1">
      <c r="A476" s="108" t="s">
        <v>88</v>
      </c>
      <c r="B476" s="99" t="s">
        <v>72</v>
      </c>
      <c r="C476" s="100"/>
      <c r="D476" s="101"/>
      <c r="E476" s="111" t="s">
        <v>60</v>
      </c>
      <c r="F476" s="87" t="s">
        <v>323</v>
      </c>
      <c r="G476" s="72">
        <f t="shared" ref="G476:N476" si="233">SUM(G477:G479)</f>
        <v>387</v>
      </c>
      <c r="H476" s="72">
        <f t="shared" si="233"/>
        <v>0</v>
      </c>
      <c r="I476" s="72">
        <f t="shared" si="233"/>
        <v>0</v>
      </c>
      <c r="J476" s="72">
        <f t="shared" si="233"/>
        <v>0</v>
      </c>
      <c r="K476" s="72">
        <f t="shared" si="233"/>
        <v>387</v>
      </c>
      <c r="L476" s="72">
        <f t="shared" si="233"/>
        <v>0</v>
      </c>
      <c r="M476" s="72">
        <f t="shared" si="233"/>
        <v>0</v>
      </c>
      <c r="N476" s="72">
        <f t="shared" si="233"/>
        <v>0</v>
      </c>
      <c r="O476" s="65"/>
    </row>
    <row r="477" spans="1:15" ht="115.5" customHeight="1">
      <c r="A477" s="109"/>
      <c r="B477" s="102"/>
      <c r="C477" s="103"/>
      <c r="D477" s="104"/>
      <c r="E477" s="112"/>
      <c r="F477" s="87">
        <v>2013</v>
      </c>
      <c r="G477" s="20">
        <f>I477+K477+M477</f>
        <v>387</v>
      </c>
      <c r="H477" s="63">
        <f>J477+L477+N477</f>
        <v>0</v>
      </c>
      <c r="I477" s="87">
        <v>0</v>
      </c>
      <c r="J477" s="87">
        <v>0</v>
      </c>
      <c r="K477" s="87">
        <v>387</v>
      </c>
      <c r="L477" s="87">
        <v>0</v>
      </c>
      <c r="M477" s="87">
        <v>0</v>
      </c>
      <c r="N477" s="87">
        <v>0</v>
      </c>
      <c r="O477" s="56" t="s">
        <v>360</v>
      </c>
    </row>
    <row r="478" spans="1:15" ht="110.25">
      <c r="A478" s="109"/>
      <c r="B478" s="102"/>
      <c r="C478" s="103"/>
      <c r="D478" s="104"/>
      <c r="E478" s="112"/>
      <c r="F478" s="87">
        <v>2014</v>
      </c>
      <c r="G478" s="20">
        <f>I478+K478+M478</f>
        <v>0</v>
      </c>
      <c r="H478" s="63">
        <f>J478+L478+N478</f>
        <v>0</v>
      </c>
      <c r="I478" s="65">
        <v>0</v>
      </c>
      <c r="J478" s="65">
        <v>0</v>
      </c>
      <c r="K478" s="65">
        <v>0</v>
      </c>
      <c r="L478" s="65">
        <v>0</v>
      </c>
      <c r="M478" s="65">
        <v>0</v>
      </c>
      <c r="N478" s="65">
        <v>0</v>
      </c>
      <c r="O478" s="66" t="s">
        <v>415</v>
      </c>
    </row>
    <row r="479" spans="1:15" ht="47.25">
      <c r="A479" s="113"/>
      <c r="B479" s="120"/>
      <c r="C479" s="121"/>
      <c r="D479" s="122"/>
      <c r="E479" s="113"/>
      <c r="F479" s="87">
        <v>2015</v>
      </c>
      <c r="G479" s="20">
        <f>I479+K479+M479</f>
        <v>0</v>
      </c>
      <c r="H479" s="65">
        <v>0</v>
      </c>
      <c r="I479" s="65">
        <v>0</v>
      </c>
      <c r="J479" s="65">
        <v>0</v>
      </c>
      <c r="K479" s="65">
        <v>0</v>
      </c>
      <c r="L479" s="65">
        <v>0</v>
      </c>
      <c r="M479" s="65">
        <v>0</v>
      </c>
      <c r="N479" s="65">
        <v>0</v>
      </c>
      <c r="O479" s="35" t="s">
        <v>554</v>
      </c>
    </row>
    <row r="480" spans="1:15" ht="23.25" customHeight="1">
      <c r="A480" s="108" t="s">
        <v>89</v>
      </c>
      <c r="B480" s="99" t="s">
        <v>73</v>
      </c>
      <c r="C480" s="100"/>
      <c r="D480" s="101"/>
      <c r="E480" s="111" t="s">
        <v>61</v>
      </c>
      <c r="F480" s="87" t="s">
        <v>323</v>
      </c>
      <c r="G480" s="72">
        <f t="shared" ref="G480:N480" si="234">SUM(G481:G483)</f>
        <v>387</v>
      </c>
      <c r="H480" s="72">
        <f t="shared" si="234"/>
        <v>0</v>
      </c>
      <c r="I480" s="72">
        <f t="shared" si="234"/>
        <v>0</v>
      </c>
      <c r="J480" s="72">
        <f t="shared" si="234"/>
        <v>0</v>
      </c>
      <c r="K480" s="72">
        <f t="shared" si="234"/>
        <v>387</v>
      </c>
      <c r="L480" s="72">
        <f t="shared" si="234"/>
        <v>0</v>
      </c>
      <c r="M480" s="72">
        <f t="shared" si="234"/>
        <v>0</v>
      </c>
      <c r="N480" s="72">
        <f t="shared" si="234"/>
        <v>0</v>
      </c>
      <c r="O480" s="65"/>
    </row>
    <row r="481" spans="1:15" ht="120" customHeight="1">
      <c r="A481" s="109"/>
      <c r="B481" s="102"/>
      <c r="C481" s="103"/>
      <c r="D481" s="104"/>
      <c r="E481" s="112"/>
      <c r="F481" s="87">
        <v>2013</v>
      </c>
      <c r="G481" s="20">
        <f>I481+K481+M481</f>
        <v>387</v>
      </c>
      <c r="H481" s="63">
        <f>J481+L481+N481</f>
        <v>0</v>
      </c>
      <c r="I481" s="87">
        <v>0</v>
      </c>
      <c r="J481" s="87">
        <v>0</v>
      </c>
      <c r="K481" s="87">
        <v>387</v>
      </c>
      <c r="L481" s="87">
        <v>0</v>
      </c>
      <c r="M481" s="87">
        <v>0</v>
      </c>
      <c r="N481" s="87">
        <v>0</v>
      </c>
      <c r="O481" s="56" t="s">
        <v>360</v>
      </c>
    </row>
    <row r="482" spans="1:15" ht="105" customHeight="1">
      <c r="A482" s="109"/>
      <c r="B482" s="102"/>
      <c r="C482" s="103"/>
      <c r="D482" s="104"/>
      <c r="E482" s="112"/>
      <c r="F482" s="87">
        <v>2014</v>
      </c>
      <c r="G482" s="20">
        <f>I482+K482+M482</f>
        <v>0</v>
      </c>
      <c r="H482" s="63">
        <f>J482+L482+N482</f>
        <v>0</v>
      </c>
      <c r="I482" s="65">
        <v>0</v>
      </c>
      <c r="J482" s="65">
        <v>0</v>
      </c>
      <c r="K482" s="65">
        <v>0</v>
      </c>
      <c r="L482" s="65">
        <v>0</v>
      </c>
      <c r="M482" s="65">
        <v>0</v>
      </c>
      <c r="N482" s="65">
        <v>0</v>
      </c>
      <c r="O482" s="66" t="s">
        <v>415</v>
      </c>
    </row>
    <row r="483" spans="1:15" ht="48" customHeight="1">
      <c r="A483" s="113"/>
      <c r="B483" s="120"/>
      <c r="C483" s="121"/>
      <c r="D483" s="122"/>
      <c r="E483" s="113"/>
      <c r="F483" s="87">
        <v>2015</v>
      </c>
      <c r="G483" s="20">
        <f>I483+K483+M483</f>
        <v>0</v>
      </c>
      <c r="H483" s="65">
        <v>0</v>
      </c>
      <c r="I483" s="65">
        <v>0</v>
      </c>
      <c r="J483" s="65">
        <v>0</v>
      </c>
      <c r="K483" s="65">
        <v>0</v>
      </c>
      <c r="L483" s="65">
        <v>0</v>
      </c>
      <c r="M483" s="65">
        <v>0</v>
      </c>
      <c r="N483" s="65">
        <v>0</v>
      </c>
      <c r="O483" s="35" t="s">
        <v>554</v>
      </c>
    </row>
    <row r="484" spans="1:15" ht="19.5" customHeight="1">
      <c r="A484" s="108" t="s">
        <v>90</v>
      </c>
      <c r="B484" s="99" t="s">
        <v>74</v>
      </c>
      <c r="C484" s="100"/>
      <c r="D484" s="101"/>
      <c r="E484" s="111" t="s">
        <v>62</v>
      </c>
      <c r="F484" s="87" t="s">
        <v>323</v>
      </c>
      <c r="G484" s="72">
        <f t="shared" ref="G484:N484" si="235">SUM(G485:G487)</f>
        <v>387</v>
      </c>
      <c r="H484" s="72">
        <f t="shared" si="235"/>
        <v>0</v>
      </c>
      <c r="I484" s="72">
        <f t="shared" si="235"/>
        <v>0</v>
      </c>
      <c r="J484" s="72">
        <f t="shared" si="235"/>
        <v>0</v>
      </c>
      <c r="K484" s="72">
        <f t="shared" si="235"/>
        <v>387</v>
      </c>
      <c r="L484" s="72">
        <f t="shared" si="235"/>
        <v>0</v>
      </c>
      <c r="M484" s="72">
        <f t="shared" si="235"/>
        <v>0</v>
      </c>
      <c r="N484" s="72">
        <f t="shared" si="235"/>
        <v>0</v>
      </c>
      <c r="O484" s="65"/>
    </row>
    <row r="485" spans="1:15" ht="120.75" customHeight="1">
      <c r="A485" s="109"/>
      <c r="B485" s="102"/>
      <c r="C485" s="103"/>
      <c r="D485" s="104"/>
      <c r="E485" s="112"/>
      <c r="F485" s="87">
        <v>2013</v>
      </c>
      <c r="G485" s="20">
        <f>I485+K485+M485</f>
        <v>387</v>
      </c>
      <c r="H485" s="63">
        <f>J485+L485+N485</f>
        <v>0</v>
      </c>
      <c r="I485" s="87">
        <v>0</v>
      </c>
      <c r="J485" s="87">
        <v>0</v>
      </c>
      <c r="K485" s="87">
        <v>387</v>
      </c>
      <c r="L485" s="87">
        <v>0</v>
      </c>
      <c r="M485" s="87">
        <v>0</v>
      </c>
      <c r="N485" s="87">
        <v>0</v>
      </c>
      <c r="O485" s="56" t="s">
        <v>360</v>
      </c>
    </row>
    <row r="486" spans="1:15" ht="110.25">
      <c r="A486" s="109"/>
      <c r="B486" s="102"/>
      <c r="C486" s="103"/>
      <c r="D486" s="104"/>
      <c r="E486" s="112"/>
      <c r="F486" s="87">
        <v>2014</v>
      </c>
      <c r="G486" s="20">
        <f>I486+K486+M486</f>
        <v>0</v>
      </c>
      <c r="H486" s="63">
        <f>J486+L486+N486</f>
        <v>0</v>
      </c>
      <c r="I486" s="65">
        <v>0</v>
      </c>
      <c r="J486" s="65">
        <v>0</v>
      </c>
      <c r="K486" s="65">
        <v>0</v>
      </c>
      <c r="L486" s="65">
        <v>0</v>
      </c>
      <c r="M486" s="65">
        <v>0</v>
      </c>
      <c r="N486" s="65">
        <v>0</v>
      </c>
      <c r="O486" s="66" t="s">
        <v>415</v>
      </c>
    </row>
    <row r="487" spans="1:15" ht="57" customHeight="1">
      <c r="A487" s="113"/>
      <c r="B487" s="120"/>
      <c r="C487" s="121"/>
      <c r="D487" s="122"/>
      <c r="E487" s="113"/>
      <c r="F487" s="87">
        <v>2015</v>
      </c>
      <c r="G487" s="20">
        <f>I487+K487+M487</f>
        <v>0</v>
      </c>
      <c r="H487" s="65">
        <v>0</v>
      </c>
      <c r="I487" s="65">
        <v>0</v>
      </c>
      <c r="J487" s="65">
        <v>0</v>
      </c>
      <c r="K487" s="65">
        <v>0</v>
      </c>
      <c r="L487" s="65">
        <v>0</v>
      </c>
      <c r="M487" s="65">
        <v>0</v>
      </c>
      <c r="N487" s="65">
        <v>0</v>
      </c>
      <c r="O487" s="35" t="s">
        <v>554</v>
      </c>
    </row>
    <row r="488" spans="1:15" ht="19.5" customHeight="1">
      <c r="A488" s="189"/>
      <c r="B488" s="114" t="s">
        <v>649</v>
      </c>
      <c r="C488" s="115"/>
      <c r="D488" s="116"/>
      <c r="E488" s="189"/>
      <c r="F488" s="83" t="s">
        <v>323</v>
      </c>
      <c r="G488" s="61">
        <f>SUM(G489:G491)</f>
        <v>18378.900000000001</v>
      </c>
      <c r="H488" s="61">
        <f t="shared" ref="H488:N488" si="236">SUM(H489:H491)</f>
        <v>0</v>
      </c>
      <c r="I488" s="61">
        <f t="shared" si="236"/>
        <v>3250</v>
      </c>
      <c r="J488" s="61">
        <f t="shared" si="236"/>
        <v>0</v>
      </c>
      <c r="K488" s="61">
        <f t="shared" si="236"/>
        <v>15128.9</v>
      </c>
      <c r="L488" s="61">
        <f t="shared" si="236"/>
        <v>0</v>
      </c>
      <c r="M488" s="61">
        <f t="shared" si="236"/>
        <v>0</v>
      </c>
      <c r="N488" s="61">
        <f t="shared" si="236"/>
        <v>0</v>
      </c>
      <c r="O488" s="62"/>
    </row>
    <row r="489" spans="1:15" ht="19.5" customHeight="1">
      <c r="A489" s="189"/>
      <c r="B489" s="167"/>
      <c r="C489" s="168"/>
      <c r="D489" s="169"/>
      <c r="E489" s="189"/>
      <c r="F489" s="83">
        <v>2013</v>
      </c>
      <c r="G489" s="62">
        <f>G421+G425</f>
        <v>14878.9</v>
      </c>
      <c r="H489" s="62">
        <f t="shared" ref="H489:N489" si="237">H421+H425</f>
        <v>0</v>
      </c>
      <c r="I489" s="62">
        <f t="shared" si="237"/>
        <v>1500</v>
      </c>
      <c r="J489" s="62">
        <f t="shared" si="237"/>
        <v>0</v>
      </c>
      <c r="K489" s="62">
        <f t="shared" si="237"/>
        <v>13378.9</v>
      </c>
      <c r="L489" s="62">
        <f t="shared" si="237"/>
        <v>0</v>
      </c>
      <c r="M489" s="62">
        <f t="shared" si="237"/>
        <v>0</v>
      </c>
      <c r="N489" s="62">
        <f t="shared" si="237"/>
        <v>0</v>
      </c>
      <c r="O489" s="62"/>
    </row>
    <row r="490" spans="1:15">
      <c r="A490" s="189"/>
      <c r="B490" s="167"/>
      <c r="C490" s="168"/>
      <c r="D490" s="169"/>
      <c r="E490" s="189"/>
      <c r="F490" s="83">
        <v>2014</v>
      </c>
      <c r="G490" s="62">
        <f>G422+G426</f>
        <v>3500</v>
      </c>
      <c r="H490" s="62">
        <f t="shared" ref="H490:N490" si="238">H422+H426</f>
        <v>0</v>
      </c>
      <c r="I490" s="62">
        <f t="shared" si="238"/>
        <v>1750</v>
      </c>
      <c r="J490" s="62">
        <f t="shared" si="238"/>
        <v>0</v>
      </c>
      <c r="K490" s="62">
        <f t="shared" si="238"/>
        <v>1750</v>
      </c>
      <c r="L490" s="62">
        <f t="shared" si="238"/>
        <v>0</v>
      </c>
      <c r="M490" s="62">
        <f t="shared" si="238"/>
        <v>0</v>
      </c>
      <c r="N490" s="62">
        <f t="shared" si="238"/>
        <v>0</v>
      </c>
      <c r="O490" s="61"/>
    </row>
    <row r="491" spans="1:15" ht="19.5" thickBot="1">
      <c r="A491" s="189"/>
      <c r="B491" s="266"/>
      <c r="C491" s="267"/>
      <c r="D491" s="268"/>
      <c r="E491" s="189"/>
      <c r="F491" s="83">
        <v>2015</v>
      </c>
      <c r="G491" s="62">
        <f>G423+G427</f>
        <v>0</v>
      </c>
      <c r="H491" s="62">
        <f t="shared" ref="H491:N491" si="239">H423+H427</f>
        <v>0</v>
      </c>
      <c r="I491" s="62">
        <f t="shared" si="239"/>
        <v>0</v>
      </c>
      <c r="J491" s="62">
        <f t="shared" si="239"/>
        <v>0</v>
      </c>
      <c r="K491" s="62">
        <f t="shared" si="239"/>
        <v>0</v>
      </c>
      <c r="L491" s="62">
        <f t="shared" si="239"/>
        <v>0</v>
      </c>
      <c r="M491" s="62">
        <f t="shared" si="239"/>
        <v>0</v>
      </c>
      <c r="N491" s="62">
        <f t="shared" si="239"/>
        <v>0</v>
      </c>
      <c r="O491" s="61"/>
    </row>
    <row r="492" spans="1:15">
      <c r="A492" s="269" t="s">
        <v>3</v>
      </c>
      <c r="B492" s="270"/>
      <c r="C492" s="270"/>
      <c r="D492" s="270"/>
      <c r="E492" s="270"/>
      <c r="F492" s="270"/>
      <c r="G492" s="270"/>
      <c r="H492" s="270"/>
      <c r="I492" s="270"/>
      <c r="J492" s="270"/>
      <c r="K492" s="270"/>
      <c r="L492" s="270"/>
      <c r="M492" s="270"/>
      <c r="N492" s="270"/>
      <c r="O492" s="270"/>
    </row>
    <row r="493" spans="1:15" ht="36.75" customHeight="1">
      <c r="A493" s="123" t="s">
        <v>4</v>
      </c>
      <c r="B493" s="114" t="s">
        <v>5</v>
      </c>
      <c r="C493" s="115"/>
      <c r="D493" s="116"/>
      <c r="E493" s="123" t="s">
        <v>217</v>
      </c>
      <c r="F493" s="83" t="s">
        <v>323</v>
      </c>
      <c r="G493" s="61">
        <f>SUM(G494:G496)</f>
        <v>6915</v>
      </c>
      <c r="H493" s="61">
        <f t="shared" ref="H493:N493" si="240">SUM(H494:H496)</f>
        <v>5660</v>
      </c>
      <c r="I493" s="61">
        <f t="shared" si="240"/>
        <v>1660</v>
      </c>
      <c r="J493" s="61">
        <f t="shared" si="240"/>
        <v>1184</v>
      </c>
      <c r="K493" s="61">
        <f t="shared" si="240"/>
        <v>5255</v>
      </c>
      <c r="L493" s="61">
        <f t="shared" si="240"/>
        <v>4476</v>
      </c>
      <c r="M493" s="61">
        <f t="shared" si="240"/>
        <v>0</v>
      </c>
      <c r="N493" s="61">
        <f t="shared" si="240"/>
        <v>0</v>
      </c>
      <c r="O493" s="62"/>
    </row>
    <row r="494" spans="1:15" ht="400.5" customHeight="1">
      <c r="A494" s="166"/>
      <c r="B494" s="167"/>
      <c r="C494" s="168"/>
      <c r="D494" s="169"/>
      <c r="E494" s="166"/>
      <c r="F494" s="83">
        <v>2013</v>
      </c>
      <c r="G494" s="58">
        <f t="shared" ref="G494:H496" si="241">I494+K494+M494</f>
        <v>2255</v>
      </c>
      <c r="H494" s="58">
        <f t="shared" si="241"/>
        <v>2511</v>
      </c>
      <c r="I494" s="62">
        <v>550</v>
      </c>
      <c r="J494" s="62">
        <v>484</v>
      </c>
      <c r="K494" s="62">
        <v>1705</v>
      </c>
      <c r="L494" s="62">
        <v>2027</v>
      </c>
      <c r="M494" s="62">
        <v>0</v>
      </c>
      <c r="N494" s="62">
        <v>0</v>
      </c>
      <c r="O494" s="56" t="s">
        <v>361</v>
      </c>
    </row>
    <row r="495" spans="1:15" ht="382.5" customHeight="1">
      <c r="A495" s="166"/>
      <c r="B495" s="167"/>
      <c r="C495" s="168"/>
      <c r="D495" s="169"/>
      <c r="E495" s="166"/>
      <c r="F495" s="83">
        <v>2014</v>
      </c>
      <c r="G495" s="58">
        <f t="shared" si="241"/>
        <v>2300</v>
      </c>
      <c r="H495" s="58">
        <f t="shared" si="241"/>
        <v>3149</v>
      </c>
      <c r="I495" s="62">
        <v>550</v>
      </c>
      <c r="J495" s="62">
        <v>700</v>
      </c>
      <c r="K495" s="62">
        <v>1750</v>
      </c>
      <c r="L495" s="62">
        <v>2449</v>
      </c>
      <c r="M495" s="62">
        <v>0</v>
      </c>
      <c r="N495" s="62">
        <v>0</v>
      </c>
      <c r="O495" s="19" t="s">
        <v>383</v>
      </c>
    </row>
    <row r="496" spans="1:15" ht="409.6" customHeight="1">
      <c r="A496" s="113"/>
      <c r="B496" s="120"/>
      <c r="C496" s="121"/>
      <c r="D496" s="122"/>
      <c r="E496" s="113"/>
      <c r="F496" s="83">
        <v>2015</v>
      </c>
      <c r="G496" s="58">
        <f t="shared" si="241"/>
        <v>2360</v>
      </c>
      <c r="H496" s="58">
        <f t="shared" si="241"/>
        <v>0</v>
      </c>
      <c r="I496" s="62">
        <v>560</v>
      </c>
      <c r="J496" s="72">
        <v>0</v>
      </c>
      <c r="K496" s="62">
        <v>1800</v>
      </c>
      <c r="L496" s="72">
        <v>0</v>
      </c>
      <c r="M496" s="62">
        <v>0</v>
      </c>
      <c r="N496" s="72">
        <v>0</v>
      </c>
      <c r="O496" s="19" t="s">
        <v>636</v>
      </c>
    </row>
    <row r="497" spans="1:15" ht="24.75" customHeight="1">
      <c r="A497" s="123" t="s">
        <v>6</v>
      </c>
      <c r="B497" s="114" t="s">
        <v>7</v>
      </c>
      <c r="C497" s="115"/>
      <c r="D497" s="116"/>
      <c r="E497" s="123" t="s">
        <v>217</v>
      </c>
      <c r="F497" s="83" t="s">
        <v>323</v>
      </c>
      <c r="G497" s="61">
        <f>SUM(G498:G500)</f>
        <v>8991</v>
      </c>
      <c r="H497" s="61">
        <f t="shared" ref="H497:N497" si="242">SUM(H498:H500)</f>
        <v>5849</v>
      </c>
      <c r="I497" s="61">
        <f t="shared" si="242"/>
        <v>0</v>
      </c>
      <c r="J497" s="61">
        <f t="shared" si="242"/>
        <v>0</v>
      </c>
      <c r="K497" s="61">
        <f t="shared" si="242"/>
        <v>8991</v>
      </c>
      <c r="L497" s="61">
        <f t="shared" si="242"/>
        <v>5849</v>
      </c>
      <c r="M497" s="61">
        <f t="shared" si="242"/>
        <v>0</v>
      </c>
      <c r="N497" s="61">
        <f t="shared" si="242"/>
        <v>0</v>
      </c>
      <c r="O497" s="62"/>
    </row>
    <row r="498" spans="1:15" ht="24.75" customHeight="1">
      <c r="A498" s="166"/>
      <c r="B498" s="167"/>
      <c r="C498" s="168"/>
      <c r="D498" s="169"/>
      <c r="E498" s="166"/>
      <c r="F498" s="83">
        <v>2013</v>
      </c>
      <c r="G498" s="62">
        <f>G502+G506+G510+G514</f>
        <v>2567</v>
      </c>
      <c r="H498" s="62">
        <f t="shared" ref="H498:N498" si="243">H502+H506+H510+H514</f>
        <v>2119</v>
      </c>
      <c r="I498" s="62">
        <f t="shared" si="243"/>
        <v>0</v>
      </c>
      <c r="J498" s="62">
        <f t="shared" si="243"/>
        <v>0</v>
      </c>
      <c r="K498" s="62">
        <f t="shared" si="243"/>
        <v>2567</v>
      </c>
      <c r="L498" s="62">
        <f t="shared" si="243"/>
        <v>2119</v>
      </c>
      <c r="M498" s="62">
        <f t="shared" si="243"/>
        <v>0</v>
      </c>
      <c r="N498" s="62">
        <f t="shared" si="243"/>
        <v>0</v>
      </c>
      <c r="O498" s="62"/>
    </row>
    <row r="499" spans="1:15" ht="24.75" customHeight="1">
      <c r="A499" s="166"/>
      <c r="B499" s="167"/>
      <c r="C499" s="168"/>
      <c r="D499" s="169"/>
      <c r="E499" s="166"/>
      <c r="F499" s="83">
        <v>2014</v>
      </c>
      <c r="G499" s="62">
        <f>G503+G507+G511+G515</f>
        <v>3162</v>
      </c>
      <c r="H499" s="62">
        <f t="shared" ref="H499:N499" si="244">H503+H507+H511+H515</f>
        <v>3407.8</v>
      </c>
      <c r="I499" s="62">
        <f t="shared" si="244"/>
        <v>0</v>
      </c>
      <c r="J499" s="62">
        <f t="shared" si="244"/>
        <v>0</v>
      </c>
      <c r="K499" s="62">
        <f t="shared" si="244"/>
        <v>3162</v>
      </c>
      <c r="L499" s="62">
        <f t="shared" si="244"/>
        <v>3407.8</v>
      </c>
      <c r="M499" s="62">
        <f t="shared" si="244"/>
        <v>0</v>
      </c>
      <c r="N499" s="62">
        <f t="shared" si="244"/>
        <v>0</v>
      </c>
      <c r="O499" s="62"/>
    </row>
    <row r="500" spans="1:15" ht="27" customHeight="1">
      <c r="A500" s="113"/>
      <c r="B500" s="120"/>
      <c r="C500" s="121"/>
      <c r="D500" s="122"/>
      <c r="E500" s="113"/>
      <c r="F500" s="83">
        <v>2015</v>
      </c>
      <c r="G500" s="62">
        <f>G504+G508+G512+G516</f>
        <v>3262</v>
      </c>
      <c r="H500" s="62">
        <f t="shared" ref="H500:N500" si="245">H504+H508+H512+H516</f>
        <v>322.2</v>
      </c>
      <c r="I500" s="62">
        <f t="shared" si="245"/>
        <v>0</v>
      </c>
      <c r="J500" s="62">
        <f t="shared" si="245"/>
        <v>0</v>
      </c>
      <c r="K500" s="62">
        <f t="shared" si="245"/>
        <v>3262</v>
      </c>
      <c r="L500" s="62">
        <f t="shared" si="245"/>
        <v>322.2</v>
      </c>
      <c r="M500" s="62">
        <f t="shared" si="245"/>
        <v>0</v>
      </c>
      <c r="N500" s="62">
        <f t="shared" si="245"/>
        <v>0</v>
      </c>
      <c r="O500" s="62"/>
    </row>
    <row r="501" spans="1:15" ht="28.5" customHeight="1">
      <c r="A501" s="190" t="s">
        <v>8</v>
      </c>
      <c r="B501" s="99" t="s">
        <v>91</v>
      </c>
      <c r="C501" s="100"/>
      <c r="D501" s="101"/>
      <c r="E501" s="111" t="s">
        <v>217</v>
      </c>
      <c r="F501" s="87" t="s">
        <v>323</v>
      </c>
      <c r="G501" s="72">
        <f>SUM(G502:G504)</f>
        <v>1100</v>
      </c>
      <c r="H501" s="72">
        <f t="shared" ref="H501:N501" si="246">SUM(H502:H504)</f>
        <v>1363.9</v>
      </c>
      <c r="I501" s="72">
        <f t="shared" si="246"/>
        <v>0</v>
      </c>
      <c r="J501" s="72">
        <f t="shared" si="246"/>
        <v>0</v>
      </c>
      <c r="K501" s="72">
        <f t="shared" si="246"/>
        <v>1100</v>
      </c>
      <c r="L501" s="72">
        <f t="shared" si="246"/>
        <v>1363.9</v>
      </c>
      <c r="M501" s="72">
        <f t="shared" si="246"/>
        <v>0</v>
      </c>
      <c r="N501" s="72">
        <f t="shared" si="246"/>
        <v>0</v>
      </c>
      <c r="O501" s="65"/>
    </row>
    <row r="502" spans="1:15" ht="137.25" customHeight="1">
      <c r="A502" s="191"/>
      <c r="B502" s="102"/>
      <c r="C502" s="103"/>
      <c r="D502" s="104"/>
      <c r="E502" s="112"/>
      <c r="F502" s="87">
        <v>2013</v>
      </c>
      <c r="G502" s="63">
        <f t="shared" ref="G502:H504" si="247">I502+K502+M502</f>
        <v>300</v>
      </c>
      <c r="H502" s="63">
        <f t="shared" si="247"/>
        <v>300</v>
      </c>
      <c r="I502" s="65">
        <v>0</v>
      </c>
      <c r="J502" s="65">
        <v>0</v>
      </c>
      <c r="K502" s="65">
        <v>300</v>
      </c>
      <c r="L502" s="65">
        <v>300</v>
      </c>
      <c r="M502" s="65">
        <v>0</v>
      </c>
      <c r="N502" s="65">
        <v>0</v>
      </c>
      <c r="O502" s="56" t="s">
        <v>362</v>
      </c>
    </row>
    <row r="503" spans="1:15" ht="102.75" customHeight="1">
      <c r="A503" s="191"/>
      <c r="B503" s="102"/>
      <c r="C503" s="103"/>
      <c r="D503" s="104"/>
      <c r="E503" s="112"/>
      <c r="F503" s="87">
        <v>2014</v>
      </c>
      <c r="G503" s="63">
        <f t="shared" si="247"/>
        <v>400</v>
      </c>
      <c r="H503" s="63">
        <f t="shared" si="247"/>
        <v>910</v>
      </c>
      <c r="I503" s="65">
        <v>0</v>
      </c>
      <c r="J503" s="65">
        <v>0</v>
      </c>
      <c r="K503" s="65">
        <v>400</v>
      </c>
      <c r="L503" s="72">
        <v>910</v>
      </c>
      <c r="M503" s="65">
        <v>0</v>
      </c>
      <c r="N503" s="65">
        <v>0</v>
      </c>
      <c r="O503" s="66" t="s">
        <v>419</v>
      </c>
    </row>
    <row r="504" spans="1:15" ht="135" customHeight="1">
      <c r="A504" s="182"/>
      <c r="B504" s="120"/>
      <c r="C504" s="121"/>
      <c r="D504" s="122"/>
      <c r="E504" s="113"/>
      <c r="F504" s="87">
        <v>2015</v>
      </c>
      <c r="G504" s="63">
        <f t="shared" si="247"/>
        <v>400</v>
      </c>
      <c r="H504" s="63">
        <f t="shared" si="247"/>
        <v>153.9</v>
      </c>
      <c r="I504" s="65">
        <v>0</v>
      </c>
      <c r="J504" s="65">
        <v>0</v>
      </c>
      <c r="K504" s="65">
        <v>400</v>
      </c>
      <c r="L504" s="72">
        <v>153.9</v>
      </c>
      <c r="M504" s="65">
        <v>0</v>
      </c>
      <c r="N504" s="65">
        <v>0</v>
      </c>
      <c r="O504" s="66" t="s">
        <v>637</v>
      </c>
    </row>
    <row r="505" spans="1:15" ht="23.25" customHeight="1">
      <c r="A505" s="190" t="s">
        <v>9</v>
      </c>
      <c r="B505" s="99" t="s">
        <v>92</v>
      </c>
      <c r="C505" s="100"/>
      <c r="D505" s="101"/>
      <c r="E505" s="111" t="s">
        <v>217</v>
      </c>
      <c r="F505" s="87" t="s">
        <v>323</v>
      </c>
      <c r="G505" s="72">
        <f t="shared" ref="G505:N505" si="248">SUM(G506:G508)</f>
        <v>255</v>
      </c>
      <c r="H505" s="72">
        <f t="shared" si="248"/>
        <v>537.1</v>
      </c>
      <c r="I505" s="72">
        <f t="shared" si="248"/>
        <v>0</v>
      </c>
      <c r="J505" s="72">
        <f t="shared" si="248"/>
        <v>0</v>
      </c>
      <c r="K505" s="72">
        <f t="shared" si="248"/>
        <v>255</v>
      </c>
      <c r="L505" s="72">
        <f t="shared" si="248"/>
        <v>537.1</v>
      </c>
      <c r="M505" s="72">
        <f t="shared" si="248"/>
        <v>0</v>
      </c>
      <c r="N505" s="72">
        <f t="shared" si="248"/>
        <v>0</v>
      </c>
      <c r="O505" s="7"/>
    </row>
    <row r="506" spans="1:15" ht="302.25" customHeight="1">
      <c r="A506" s="191"/>
      <c r="B506" s="102"/>
      <c r="C506" s="103"/>
      <c r="D506" s="104"/>
      <c r="E506" s="112"/>
      <c r="F506" s="87">
        <v>2013</v>
      </c>
      <c r="G506" s="63">
        <f t="shared" ref="G506:H508" si="249">I506+K506+M506</f>
        <v>75</v>
      </c>
      <c r="H506" s="63">
        <f t="shared" si="249"/>
        <v>45</v>
      </c>
      <c r="I506" s="87">
        <v>0</v>
      </c>
      <c r="J506" s="87">
        <v>0</v>
      </c>
      <c r="K506" s="87">
        <v>75</v>
      </c>
      <c r="L506" s="87">
        <v>45</v>
      </c>
      <c r="M506" s="87">
        <v>0</v>
      </c>
      <c r="N506" s="87">
        <v>0</v>
      </c>
      <c r="O506" s="56" t="s">
        <v>363</v>
      </c>
    </row>
    <row r="507" spans="1:15" ht="154.5" customHeight="1">
      <c r="A507" s="191"/>
      <c r="B507" s="102"/>
      <c r="C507" s="103"/>
      <c r="D507" s="104"/>
      <c r="E507" s="112"/>
      <c r="F507" s="87">
        <v>2014</v>
      </c>
      <c r="G507" s="63">
        <f t="shared" si="249"/>
        <v>90</v>
      </c>
      <c r="H507" s="63">
        <f t="shared" si="249"/>
        <v>397</v>
      </c>
      <c r="I507" s="87">
        <v>0</v>
      </c>
      <c r="J507" s="87">
        <v>0</v>
      </c>
      <c r="K507" s="87">
        <v>90</v>
      </c>
      <c r="L507" s="87">
        <v>397</v>
      </c>
      <c r="M507" s="87">
        <v>0</v>
      </c>
      <c r="N507" s="87"/>
      <c r="O507" s="56" t="s">
        <v>410</v>
      </c>
    </row>
    <row r="508" spans="1:15" ht="85.5" customHeight="1">
      <c r="A508" s="182"/>
      <c r="B508" s="120"/>
      <c r="C508" s="121"/>
      <c r="D508" s="122"/>
      <c r="E508" s="113"/>
      <c r="F508" s="87">
        <v>2015</v>
      </c>
      <c r="G508" s="63">
        <f t="shared" si="249"/>
        <v>90</v>
      </c>
      <c r="H508" s="63">
        <f t="shared" si="249"/>
        <v>95.1</v>
      </c>
      <c r="I508" s="87">
        <v>0</v>
      </c>
      <c r="J508" s="87">
        <v>0</v>
      </c>
      <c r="K508" s="87">
        <v>90</v>
      </c>
      <c r="L508" s="72">
        <v>95.1</v>
      </c>
      <c r="M508" s="87">
        <v>0</v>
      </c>
      <c r="N508" s="87">
        <v>0</v>
      </c>
      <c r="O508" s="56" t="s">
        <v>638</v>
      </c>
    </row>
    <row r="509" spans="1:15" ht="24" customHeight="1">
      <c r="A509" s="190" t="s">
        <v>10</v>
      </c>
      <c r="B509" s="99" t="s">
        <v>93</v>
      </c>
      <c r="C509" s="100"/>
      <c r="D509" s="101"/>
      <c r="E509" s="111"/>
      <c r="F509" s="87" t="s">
        <v>323</v>
      </c>
      <c r="G509" s="72">
        <f t="shared" ref="G509:N509" si="250">SUM(G510:G512)</f>
        <v>7400</v>
      </c>
      <c r="H509" s="72">
        <f t="shared" si="250"/>
        <v>3707.8</v>
      </c>
      <c r="I509" s="72">
        <f t="shared" si="250"/>
        <v>0</v>
      </c>
      <c r="J509" s="72">
        <f t="shared" si="250"/>
        <v>0</v>
      </c>
      <c r="K509" s="72">
        <f t="shared" si="250"/>
        <v>7400</v>
      </c>
      <c r="L509" s="72">
        <f t="shared" si="250"/>
        <v>3707.8</v>
      </c>
      <c r="M509" s="72">
        <f t="shared" si="250"/>
        <v>0</v>
      </c>
      <c r="N509" s="72">
        <f t="shared" si="250"/>
        <v>0</v>
      </c>
      <c r="O509" s="65"/>
    </row>
    <row r="510" spans="1:15" ht="129.75" customHeight="1">
      <c r="A510" s="191"/>
      <c r="B510" s="102"/>
      <c r="C510" s="103"/>
      <c r="D510" s="104"/>
      <c r="E510" s="112"/>
      <c r="F510" s="87">
        <v>2013</v>
      </c>
      <c r="G510" s="63">
        <f t="shared" ref="G510:H512" si="251">I510+K510+M510</f>
        <v>2100</v>
      </c>
      <c r="H510" s="63">
        <f t="shared" si="251"/>
        <v>1682</v>
      </c>
      <c r="I510" s="65">
        <v>0</v>
      </c>
      <c r="J510" s="65">
        <v>0</v>
      </c>
      <c r="K510" s="65">
        <v>2100</v>
      </c>
      <c r="L510" s="65">
        <v>1682</v>
      </c>
      <c r="M510" s="65">
        <v>0</v>
      </c>
      <c r="N510" s="65">
        <v>0</v>
      </c>
      <c r="O510" s="56" t="s">
        <v>364</v>
      </c>
    </row>
    <row r="511" spans="1:15" ht="135" customHeight="1">
      <c r="A511" s="191"/>
      <c r="B511" s="102"/>
      <c r="C511" s="103"/>
      <c r="D511" s="104"/>
      <c r="E511" s="112"/>
      <c r="F511" s="87">
        <v>2014</v>
      </c>
      <c r="G511" s="63">
        <f t="shared" si="251"/>
        <v>2600</v>
      </c>
      <c r="H511" s="63">
        <f t="shared" si="251"/>
        <v>2025.8</v>
      </c>
      <c r="I511" s="65">
        <v>0</v>
      </c>
      <c r="J511" s="65">
        <v>0</v>
      </c>
      <c r="K511" s="65">
        <v>2600</v>
      </c>
      <c r="L511" s="65">
        <v>2025.8</v>
      </c>
      <c r="M511" s="65">
        <v>0</v>
      </c>
      <c r="N511" s="65">
        <v>0</v>
      </c>
      <c r="O511" s="56" t="s">
        <v>409</v>
      </c>
    </row>
    <row r="512" spans="1:15" ht="101.25" customHeight="1">
      <c r="A512" s="182"/>
      <c r="B512" s="120"/>
      <c r="C512" s="121"/>
      <c r="D512" s="122"/>
      <c r="E512" s="113"/>
      <c r="F512" s="87">
        <v>2015</v>
      </c>
      <c r="G512" s="63">
        <f t="shared" si="251"/>
        <v>2700</v>
      </c>
      <c r="H512" s="63">
        <f t="shared" si="251"/>
        <v>0</v>
      </c>
      <c r="I512" s="65">
        <v>0</v>
      </c>
      <c r="J512" s="65">
        <v>0</v>
      </c>
      <c r="K512" s="65">
        <v>2700</v>
      </c>
      <c r="L512" s="72">
        <v>0</v>
      </c>
      <c r="M512" s="65">
        <v>0</v>
      </c>
      <c r="N512" s="65">
        <v>0</v>
      </c>
      <c r="O512" s="56" t="s">
        <v>678</v>
      </c>
    </row>
    <row r="513" spans="1:15" ht="21.75" customHeight="1">
      <c r="A513" s="111" t="s">
        <v>11</v>
      </c>
      <c r="B513" s="99" t="s">
        <v>94</v>
      </c>
      <c r="C513" s="100"/>
      <c r="D513" s="101"/>
      <c r="E513" s="111"/>
      <c r="F513" s="87" t="s">
        <v>323</v>
      </c>
      <c r="G513" s="72">
        <f t="shared" ref="G513:N513" si="252">SUM(G514:G516)</f>
        <v>236</v>
      </c>
      <c r="H513" s="72">
        <f t="shared" si="252"/>
        <v>240.2</v>
      </c>
      <c r="I513" s="72">
        <f t="shared" si="252"/>
        <v>0</v>
      </c>
      <c r="J513" s="72">
        <f t="shared" si="252"/>
        <v>0</v>
      </c>
      <c r="K513" s="72">
        <f t="shared" si="252"/>
        <v>236</v>
      </c>
      <c r="L513" s="72">
        <f t="shared" si="252"/>
        <v>240.2</v>
      </c>
      <c r="M513" s="72">
        <f t="shared" si="252"/>
        <v>0</v>
      </c>
      <c r="N513" s="72">
        <f t="shared" si="252"/>
        <v>0</v>
      </c>
      <c r="O513" s="65"/>
    </row>
    <row r="514" spans="1:15" ht="157.5" customHeight="1">
      <c r="A514" s="112"/>
      <c r="B514" s="102"/>
      <c r="C514" s="103"/>
      <c r="D514" s="104"/>
      <c r="E514" s="112"/>
      <c r="F514" s="87">
        <v>2013</v>
      </c>
      <c r="G514" s="63">
        <f t="shared" ref="G514:H516" si="253">I514+K514+M514</f>
        <v>92</v>
      </c>
      <c r="H514" s="63">
        <f t="shared" si="253"/>
        <v>92</v>
      </c>
      <c r="I514" s="87">
        <v>0</v>
      </c>
      <c r="J514" s="87">
        <v>0</v>
      </c>
      <c r="K514" s="87">
        <v>92</v>
      </c>
      <c r="L514" s="87">
        <v>92</v>
      </c>
      <c r="M514" s="87">
        <v>0</v>
      </c>
      <c r="N514" s="87">
        <v>0</v>
      </c>
      <c r="O514" s="56" t="s">
        <v>365</v>
      </c>
    </row>
    <row r="515" spans="1:15" ht="152.25" customHeight="1">
      <c r="A515" s="112"/>
      <c r="B515" s="102"/>
      <c r="C515" s="103"/>
      <c r="D515" s="104"/>
      <c r="E515" s="112"/>
      <c r="F515" s="87">
        <v>2014</v>
      </c>
      <c r="G515" s="63">
        <f t="shared" si="253"/>
        <v>72</v>
      </c>
      <c r="H515" s="63">
        <f t="shared" si="253"/>
        <v>75</v>
      </c>
      <c r="I515" s="87">
        <v>0</v>
      </c>
      <c r="J515" s="87">
        <v>0</v>
      </c>
      <c r="K515" s="87">
        <v>72</v>
      </c>
      <c r="L515" s="87">
        <v>75</v>
      </c>
      <c r="M515" s="87">
        <v>0</v>
      </c>
      <c r="N515" s="87">
        <v>0</v>
      </c>
      <c r="O515" s="56" t="s">
        <v>365</v>
      </c>
    </row>
    <row r="516" spans="1:15" ht="169.5" customHeight="1">
      <c r="A516" s="113"/>
      <c r="B516" s="120"/>
      <c r="C516" s="121"/>
      <c r="D516" s="122"/>
      <c r="E516" s="113"/>
      <c r="F516" s="87">
        <v>2015</v>
      </c>
      <c r="G516" s="63">
        <f t="shared" si="253"/>
        <v>72</v>
      </c>
      <c r="H516" s="63">
        <f t="shared" si="253"/>
        <v>73.2</v>
      </c>
      <c r="I516" s="87">
        <v>0</v>
      </c>
      <c r="J516" s="87">
        <v>0</v>
      </c>
      <c r="K516" s="87">
        <v>72</v>
      </c>
      <c r="L516" s="72">
        <v>73.2</v>
      </c>
      <c r="M516" s="87">
        <v>0</v>
      </c>
      <c r="N516" s="87">
        <v>0</v>
      </c>
      <c r="O516" s="56" t="s">
        <v>639</v>
      </c>
    </row>
    <row r="517" spans="1:15" ht="19.5" customHeight="1">
      <c r="A517" s="123" t="s">
        <v>12</v>
      </c>
      <c r="B517" s="114" t="s">
        <v>13</v>
      </c>
      <c r="C517" s="115"/>
      <c r="D517" s="116"/>
      <c r="E517" s="183" t="s">
        <v>1</v>
      </c>
      <c r="F517" s="83" t="s">
        <v>323</v>
      </c>
      <c r="G517" s="61">
        <f t="shared" ref="G517:N517" si="254">SUM(G518:G520)</f>
        <v>17347.599999999999</v>
      </c>
      <c r="H517" s="61">
        <f t="shared" si="254"/>
        <v>15885.6</v>
      </c>
      <c r="I517" s="61">
        <f t="shared" si="254"/>
        <v>0</v>
      </c>
      <c r="J517" s="61">
        <f t="shared" si="254"/>
        <v>0</v>
      </c>
      <c r="K517" s="61">
        <f t="shared" si="254"/>
        <v>17347.599999999999</v>
      </c>
      <c r="L517" s="61">
        <f t="shared" si="254"/>
        <v>15885.6</v>
      </c>
      <c r="M517" s="61">
        <f t="shared" si="254"/>
        <v>0</v>
      </c>
      <c r="N517" s="61">
        <f t="shared" si="254"/>
        <v>0</v>
      </c>
      <c r="O517" s="62"/>
    </row>
    <row r="518" spans="1:15" ht="236.25">
      <c r="A518" s="166"/>
      <c r="B518" s="167"/>
      <c r="C518" s="168"/>
      <c r="D518" s="169"/>
      <c r="E518" s="184"/>
      <c r="F518" s="83">
        <v>2013</v>
      </c>
      <c r="G518" s="58">
        <f t="shared" ref="G518:H520" si="255">I518+K518+M518</f>
        <v>5249</v>
      </c>
      <c r="H518" s="58">
        <f t="shared" si="255"/>
        <v>6112</v>
      </c>
      <c r="I518" s="83">
        <v>0</v>
      </c>
      <c r="J518" s="83">
        <v>0</v>
      </c>
      <c r="K518" s="83">
        <v>5249</v>
      </c>
      <c r="L518" s="83">
        <v>6112</v>
      </c>
      <c r="M518" s="83">
        <v>0</v>
      </c>
      <c r="N518" s="83">
        <v>0</v>
      </c>
      <c r="O518" s="68" t="s">
        <v>366</v>
      </c>
    </row>
    <row r="519" spans="1:15" ht="292.5" customHeight="1">
      <c r="A519" s="166"/>
      <c r="B519" s="167"/>
      <c r="C519" s="168"/>
      <c r="D519" s="169"/>
      <c r="E519" s="184"/>
      <c r="F519" s="83">
        <v>2014</v>
      </c>
      <c r="G519" s="58">
        <f t="shared" si="255"/>
        <v>6049.3</v>
      </c>
      <c r="H519" s="58">
        <f t="shared" si="255"/>
        <v>5979.5</v>
      </c>
      <c r="I519" s="83">
        <v>0</v>
      </c>
      <c r="J519" s="83">
        <v>0</v>
      </c>
      <c r="K519" s="70">
        <v>6049.3</v>
      </c>
      <c r="L519" s="70">
        <v>5979.5</v>
      </c>
      <c r="M519" s="83">
        <v>0</v>
      </c>
      <c r="N519" s="83">
        <v>0</v>
      </c>
      <c r="O519" s="84" t="s">
        <v>655</v>
      </c>
    </row>
    <row r="520" spans="1:15" ht="354.75" customHeight="1">
      <c r="A520" s="113"/>
      <c r="B520" s="120"/>
      <c r="C520" s="121"/>
      <c r="D520" s="122"/>
      <c r="E520" s="113"/>
      <c r="F520" s="83">
        <v>2015</v>
      </c>
      <c r="G520" s="58">
        <f t="shared" si="255"/>
        <v>6049.3</v>
      </c>
      <c r="H520" s="58">
        <f t="shared" si="255"/>
        <v>3794.1</v>
      </c>
      <c r="I520" s="83">
        <v>0</v>
      </c>
      <c r="J520" s="83">
        <v>0</v>
      </c>
      <c r="K520" s="83">
        <v>6049.3</v>
      </c>
      <c r="L520" s="83">
        <v>3794.1</v>
      </c>
      <c r="M520" s="83">
        <v>0</v>
      </c>
      <c r="N520" s="83">
        <v>0</v>
      </c>
      <c r="O520" s="84" t="s">
        <v>661</v>
      </c>
    </row>
    <row r="521" spans="1:15" ht="26.25" customHeight="1">
      <c r="A521" s="178"/>
      <c r="B521" s="114" t="s">
        <v>95</v>
      </c>
      <c r="C521" s="179"/>
      <c r="D521" s="180"/>
      <c r="E521" s="178"/>
      <c r="F521" s="83" t="s">
        <v>323</v>
      </c>
      <c r="G521" s="61">
        <f>SUM(G522:G524)</f>
        <v>33253.599999999999</v>
      </c>
      <c r="H521" s="61">
        <f t="shared" ref="H521:N521" si="256">SUM(H522:H524)</f>
        <v>27394.6</v>
      </c>
      <c r="I521" s="61">
        <f t="shared" si="256"/>
        <v>1660</v>
      </c>
      <c r="J521" s="61">
        <f t="shared" si="256"/>
        <v>1184</v>
      </c>
      <c r="K521" s="61">
        <f t="shared" si="256"/>
        <v>31593.599999999999</v>
      </c>
      <c r="L521" s="61">
        <f t="shared" si="256"/>
        <v>26210.6</v>
      </c>
      <c r="M521" s="61">
        <f t="shared" si="256"/>
        <v>0</v>
      </c>
      <c r="N521" s="98">
        <f t="shared" si="256"/>
        <v>0</v>
      </c>
      <c r="O521" s="94"/>
    </row>
    <row r="522" spans="1:15" ht="19.5" customHeight="1">
      <c r="A522" s="171"/>
      <c r="B522" s="117"/>
      <c r="C522" s="118"/>
      <c r="D522" s="119"/>
      <c r="E522" s="171"/>
      <c r="F522" s="83">
        <v>2013</v>
      </c>
      <c r="G522" s="62">
        <f>G494+G498+G518</f>
        <v>10071</v>
      </c>
      <c r="H522" s="62">
        <f t="shared" ref="H522:N522" si="257">H494+H498+H518</f>
        <v>10742</v>
      </c>
      <c r="I522" s="62">
        <f t="shared" si="257"/>
        <v>550</v>
      </c>
      <c r="J522" s="62">
        <f t="shared" si="257"/>
        <v>484</v>
      </c>
      <c r="K522" s="62">
        <f t="shared" si="257"/>
        <v>9521</v>
      </c>
      <c r="L522" s="62">
        <f t="shared" si="257"/>
        <v>10258</v>
      </c>
      <c r="M522" s="62">
        <f t="shared" si="257"/>
        <v>0</v>
      </c>
      <c r="N522" s="97">
        <f t="shared" si="257"/>
        <v>0</v>
      </c>
      <c r="O522" s="95"/>
    </row>
    <row r="523" spans="1:15">
      <c r="A523" s="171"/>
      <c r="B523" s="117"/>
      <c r="C523" s="118"/>
      <c r="D523" s="119"/>
      <c r="E523" s="171"/>
      <c r="F523" s="83">
        <v>2014</v>
      </c>
      <c r="G523" s="62">
        <f>G495+G499+G519</f>
        <v>11511.3</v>
      </c>
      <c r="H523" s="62">
        <f t="shared" ref="H523:N523" si="258">H495+H499+H519</f>
        <v>12536.3</v>
      </c>
      <c r="I523" s="62">
        <f t="shared" si="258"/>
        <v>550</v>
      </c>
      <c r="J523" s="62">
        <f t="shared" si="258"/>
        <v>700</v>
      </c>
      <c r="K523" s="62">
        <f t="shared" si="258"/>
        <v>10961.3</v>
      </c>
      <c r="L523" s="62">
        <f t="shared" si="258"/>
        <v>11836.3</v>
      </c>
      <c r="M523" s="62">
        <f t="shared" si="258"/>
        <v>0</v>
      </c>
      <c r="N523" s="97">
        <f t="shared" si="258"/>
        <v>0</v>
      </c>
      <c r="O523" s="96"/>
    </row>
    <row r="524" spans="1:15">
      <c r="A524" s="113"/>
      <c r="B524" s="120"/>
      <c r="C524" s="121"/>
      <c r="D524" s="122"/>
      <c r="E524" s="113"/>
      <c r="F524" s="83">
        <v>2015</v>
      </c>
      <c r="G524" s="62">
        <f>G496+G500+G520</f>
        <v>11671.3</v>
      </c>
      <c r="H524" s="62">
        <f t="shared" ref="H524:N524" si="259">H496+H500+H520</f>
        <v>4116.3</v>
      </c>
      <c r="I524" s="62">
        <f t="shared" si="259"/>
        <v>560</v>
      </c>
      <c r="J524" s="62">
        <f t="shared" si="259"/>
        <v>0</v>
      </c>
      <c r="K524" s="62">
        <f t="shared" si="259"/>
        <v>11111.3</v>
      </c>
      <c r="L524" s="62">
        <f t="shared" si="259"/>
        <v>4116.3</v>
      </c>
      <c r="M524" s="62">
        <f t="shared" si="259"/>
        <v>0</v>
      </c>
      <c r="N524" s="97">
        <f t="shared" si="259"/>
        <v>0</v>
      </c>
      <c r="O524" s="23"/>
    </row>
    <row r="525" spans="1:15">
      <c r="A525" s="175" t="s">
        <v>96</v>
      </c>
      <c r="B525" s="176"/>
      <c r="C525" s="176"/>
      <c r="D525" s="176"/>
      <c r="E525" s="176"/>
      <c r="F525" s="176"/>
      <c r="G525" s="176"/>
      <c r="H525" s="176"/>
      <c r="I525" s="176"/>
      <c r="J525" s="176"/>
      <c r="K525" s="176"/>
      <c r="L525" s="176"/>
      <c r="M525" s="176"/>
      <c r="N525" s="176"/>
      <c r="O525" s="176"/>
    </row>
    <row r="526" spans="1:15" ht="36.75" customHeight="1">
      <c r="A526" s="123" t="s">
        <v>14</v>
      </c>
      <c r="B526" s="114" t="s">
        <v>15</v>
      </c>
      <c r="C526" s="115"/>
      <c r="D526" s="116"/>
      <c r="E526" s="123"/>
      <c r="F526" s="83" t="s">
        <v>323</v>
      </c>
      <c r="G526" s="61">
        <f>SUM(G527:G529)</f>
        <v>20036</v>
      </c>
      <c r="H526" s="61">
        <f t="shared" ref="H526:N526" si="260">SUM(H527:H529)</f>
        <v>8307</v>
      </c>
      <c r="I526" s="61">
        <f t="shared" si="260"/>
        <v>11878</v>
      </c>
      <c r="J526" s="61">
        <f t="shared" si="260"/>
        <v>4541</v>
      </c>
      <c r="K526" s="61">
        <f t="shared" si="260"/>
        <v>0</v>
      </c>
      <c r="L526" s="61">
        <f t="shared" si="260"/>
        <v>0</v>
      </c>
      <c r="M526" s="61">
        <f t="shared" si="260"/>
        <v>8158</v>
      </c>
      <c r="N526" s="61">
        <f t="shared" si="260"/>
        <v>3766</v>
      </c>
      <c r="O526" s="62"/>
    </row>
    <row r="527" spans="1:15" ht="167.25" customHeight="1">
      <c r="A527" s="166"/>
      <c r="B527" s="167"/>
      <c r="C527" s="168"/>
      <c r="D527" s="169"/>
      <c r="E527" s="166"/>
      <c r="F527" s="83">
        <v>2013</v>
      </c>
      <c r="G527" s="58">
        <f t="shared" ref="G527:H529" si="261">I527+K527+M527</f>
        <v>6200</v>
      </c>
      <c r="H527" s="58">
        <f t="shared" si="261"/>
        <v>6755</v>
      </c>
      <c r="I527" s="62">
        <v>3542</v>
      </c>
      <c r="J527" s="62">
        <v>3435</v>
      </c>
      <c r="K527" s="62">
        <v>0</v>
      </c>
      <c r="L527" s="62">
        <v>0</v>
      </c>
      <c r="M527" s="62">
        <v>2658</v>
      </c>
      <c r="N527" s="62">
        <v>3320</v>
      </c>
      <c r="O527" s="56" t="s">
        <v>367</v>
      </c>
    </row>
    <row r="528" spans="1:15" ht="279" customHeight="1">
      <c r="A528" s="166"/>
      <c r="B528" s="167"/>
      <c r="C528" s="168"/>
      <c r="D528" s="169"/>
      <c r="E528" s="166"/>
      <c r="F528" s="83">
        <v>2014</v>
      </c>
      <c r="G528" s="58">
        <f t="shared" si="261"/>
        <v>6743</v>
      </c>
      <c r="H528" s="58">
        <f t="shared" si="261"/>
        <v>989</v>
      </c>
      <c r="I528" s="62">
        <v>4043</v>
      </c>
      <c r="J528" s="62">
        <v>543</v>
      </c>
      <c r="K528" s="62">
        <v>0</v>
      </c>
      <c r="L528" s="62">
        <v>0</v>
      </c>
      <c r="M528" s="62">
        <v>2700</v>
      </c>
      <c r="N528" s="62">
        <v>446</v>
      </c>
      <c r="O528" s="56" t="s">
        <v>454</v>
      </c>
    </row>
    <row r="529" spans="1:15" ht="355.5" customHeight="1">
      <c r="A529" s="113"/>
      <c r="B529" s="120"/>
      <c r="C529" s="121"/>
      <c r="D529" s="122"/>
      <c r="E529" s="113"/>
      <c r="F529" s="83">
        <v>2015</v>
      </c>
      <c r="G529" s="58">
        <f t="shared" si="261"/>
        <v>7093</v>
      </c>
      <c r="H529" s="58">
        <f t="shared" si="261"/>
        <v>563</v>
      </c>
      <c r="I529" s="62">
        <v>4293</v>
      </c>
      <c r="J529" s="61">
        <v>563</v>
      </c>
      <c r="K529" s="62">
        <v>0</v>
      </c>
      <c r="L529" s="72">
        <v>0</v>
      </c>
      <c r="M529" s="62">
        <v>2800</v>
      </c>
      <c r="N529" s="72">
        <v>0</v>
      </c>
      <c r="O529" s="56" t="s">
        <v>557</v>
      </c>
    </row>
    <row r="530" spans="1:15" ht="31.5" customHeight="1">
      <c r="A530" s="123" t="s">
        <v>16</v>
      </c>
      <c r="B530" s="114" t="s">
        <v>17</v>
      </c>
      <c r="C530" s="115"/>
      <c r="D530" s="116"/>
      <c r="E530" s="123"/>
      <c r="F530" s="83" t="s">
        <v>323</v>
      </c>
      <c r="G530" s="61">
        <f>SUM(G531:G533)</f>
        <v>13430</v>
      </c>
      <c r="H530" s="61">
        <f t="shared" ref="H530:N530" si="262">SUM(H531:H533)</f>
        <v>1156</v>
      </c>
      <c r="I530" s="61">
        <f t="shared" si="262"/>
        <v>2014</v>
      </c>
      <c r="J530" s="61">
        <f t="shared" si="262"/>
        <v>171</v>
      </c>
      <c r="K530" s="61">
        <f t="shared" si="262"/>
        <v>0</v>
      </c>
      <c r="L530" s="61">
        <f t="shared" si="262"/>
        <v>0</v>
      </c>
      <c r="M530" s="61">
        <f t="shared" si="262"/>
        <v>11416</v>
      </c>
      <c r="N530" s="61">
        <f t="shared" si="262"/>
        <v>985</v>
      </c>
      <c r="O530" s="62"/>
    </row>
    <row r="531" spans="1:15" ht="220.5" customHeight="1">
      <c r="A531" s="166"/>
      <c r="B531" s="167"/>
      <c r="C531" s="168"/>
      <c r="D531" s="169"/>
      <c r="E531" s="166"/>
      <c r="F531" s="83">
        <v>2013</v>
      </c>
      <c r="G531" s="58">
        <f t="shared" ref="G531:H533" si="263">I531+K531+M531</f>
        <v>4350</v>
      </c>
      <c r="H531" s="58">
        <f t="shared" si="263"/>
        <v>921</v>
      </c>
      <c r="I531" s="62">
        <v>652</v>
      </c>
      <c r="J531" s="62">
        <v>113</v>
      </c>
      <c r="K531" s="62">
        <v>0</v>
      </c>
      <c r="L531" s="62">
        <v>0</v>
      </c>
      <c r="M531" s="62">
        <v>3698</v>
      </c>
      <c r="N531" s="62">
        <v>808</v>
      </c>
      <c r="O531" s="56" t="s">
        <v>384</v>
      </c>
    </row>
    <row r="532" spans="1:15" ht="82.5" customHeight="1">
      <c r="A532" s="166"/>
      <c r="B532" s="167"/>
      <c r="C532" s="168"/>
      <c r="D532" s="169"/>
      <c r="E532" s="166"/>
      <c r="F532" s="83">
        <v>2014</v>
      </c>
      <c r="G532" s="58">
        <f t="shared" si="263"/>
        <v>4500</v>
      </c>
      <c r="H532" s="58">
        <f t="shared" si="263"/>
        <v>235</v>
      </c>
      <c r="I532" s="62">
        <v>675</v>
      </c>
      <c r="J532" s="62">
        <v>58</v>
      </c>
      <c r="K532" s="62">
        <v>0</v>
      </c>
      <c r="L532" s="62">
        <v>0</v>
      </c>
      <c r="M532" s="62">
        <v>3825</v>
      </c>
      <c r="N532" s="62">
        <v>177</v>
      </c>
      <c r="O532" s="56" t="s">
        <v>385</v>
      </c>
    </row>
    <row r="533" spans="1:15" ht="297.75" customHeight="1">
      <c r="A533" s="113"/>
      <c r="B533" s="120"/>
      <c r="C533" s="121"/>
      <c r="D533" s="122"/>
      <c r="E533" s="113"/>
      <c r="F533" s="93">
        <v>2015</v>
      </c>
      <c r="G533" s="58">
        <f t="shared" si="263"/>
        <v>4580</v>
      </c>
      <c r="H533" s="58">
        <f t="shared" si="263"/>
        <v>0</v>
      </c>
      <c r="I533" s="62">
        <v>687</v>
      </c>
      <c r="J533" s="61">
        <v>0</v>
      </c>
      <c r="K533" s="62">
        <v>0</v>
      </c>
      <c r="L533" s="61">
        <v>0</v>
      </c>
      <c r="M533" s="62">
        <v>3893</v>
      </c>
      <c r="N533" s="61">
        <v>0</v>
      </c>
      <c r="O533" s="56" t="s">
        <v>558</v>
      </c>
    </row>
    <row r="534" spans="1:15" ht="38.25" customHeight="1">
      <c r="A534" s="123" t="s">
        <v>18</v>
      </c>
      <c r="B534" s="114" t="s">
        <v>19</v>
      </c>
      <c r="C534" s="115"/>
      <c r="D534" s="116"/>
      <c r="E534" s="111"/>
      <c r="F534" s="83" t="s">
        <v>323</v>
      </c>
      <c r="G534" s="61">
        <f>SUM(G535:G537)</f>
        <v>91500</v>
      </c>
      <c r="H534" s="61">
        <f t="shared" ref="H534:N534" si="264">SUM(H535:H537)</f>
        <v>12995</v>
      </c>
      <c r="I534" s="61">
        <f t="shared" si="264"/>
        <v>4178</v>
      </c>
      <c r="J534" s="61">
        <f t="shared" si="264"/>
        <v>8006</v>
      </c>
      <c r="K534" s="61">
        <f t="shared" si="264"/>
        <v>0</v>
      </c>
      <c r="L534" s="61">
        <f t="shared" si="264"/>
        <v>0</v>
      </c>
      <c r="M534" s="61">
        <f t="shared" si="264"/>
        <v>87322</v>
      </c>
      <c r="N534" s="61">
        <f t="shared" si="264"/>
        <v>4989</v>
      </c>
      <c r="O534" s="62"/>
    </row>
    <row r="535" spans="1:15" ht="244.5" customHeight="1">
      <c r="A535" s="166"/>
      <c r="B535" s="167"/>
      <c r="C535" s="168"/>
      <c r="D535" s="169"/>
      <c r="E535" s="112"/>
      <c r="F535" s="83">
        <v>2013</v>
      </c>
      <c r="G535" s="58">
        <f t="shared" ref="G535:H537" si="265">I535+K535+M535</f>
        <v>3750</v>
      </c>
      <c r="H535" s="58">
        <f t="shared" si="265"/>
        <v>1283</v>
      </c>
      <c r="I535" s="62">
        <v>1366</v>
      </c>
      <c r="J535" s="62">
        <v>223</v>
      </c>
      <c r="K535" s="62">
        <v>0</v>
      </c>
      <c r="L535" s="62">
        <v>0</v>
      </c>
      <c r="M535" s="62">
        <v>2384</v>
      </c>
      <c r="N535" s="62">
        <v>1060</v>
      </c>
      <c r="O535" s="56" t="s">
        <v>368</v>
      </c>
    </row>
    <row r="536" spans="1:15" ht="87" customHeight="1">
      <c r="A536" s="166"/>
      <c r="B536" s="167"/>
      <c r="C536" s="168"/>
      <c r="D536" s="169"/>
      <c r="E536" s="112"/>
      <c r="F536" s="83">
        <v>2014</v>
      </c>
      <c r="G536" s="58">
        <f t="shared" si="265"/>
        <v>43850</v>
      </c>
      <c r="H536" s="58">
        <f t="shared" si="265"/>
        <v>7500</v>
      </c>
      <c r="I536" s="62">
        <v>1400</v>
      </c>
      <c r="J536" s="62">
        <v>6844</v>
      </c>
      <c r="K536" s="62">
        <v>0</v>
      </c>
      <c r="L536" s="62"/>
      <c r="M536" s="62">
        <v>42450</v>
      </c>
      <c r="N536" s="62">
        <v>656</v>
      </c>
      <c r="O536" s="56" t="s">
        <v>455</v>
      </c>
    </row>
    <row r="537" spans="1:15" ht="409.6" customHeight="1">
      <c r="A537" s="113"/>
      <c r="B537" s="120"/>
      <c r="C537" s="121"/>
      <c r="D537" s="122"/>
      <c r="E537" s="113"/>
      <c r="F537" s="83">
        <v>2015</v>
      </c>
      <c r="G537" s="58">
        <f t="shared" si="265"/>
        <v>43900</v>
      </c>
      <c r="H537" s="58">
        <f t="shared" si="265"/>
        <v>4212</v>
      </c>
      <c r="I537" s="62">
        <v>1412</v>
      </c>
      <c r="J537" s="61">
        <v>939</v>
      </c>
      <c r="K537" s="62">
        <v>0</v>
      </c>
      <c r="L537" s="61">
        <v>0</v>
      </c>
      <c r="M537" s="62">
        <v>42488</v>
      </c>
      <c r="N537" s="61">
        <v>3273</v>
      </c>
      <c r="O537" s="56" t="s">
        <v>656</v>
      </c>
    </row>
    <row r="538" spans="1:15" ht="33.75" customHeight="1">
      <c r="A538" s="123" t="s">
        <v>20</v>
      </c>
      <c r="B538" s="114" t="s">
        <v>21</v>
      </c>
      <c r="C538" s="115"/>
      <c r="D538" s="116"/>
      <c r="E538" s="123"/>
      <c r="F538" s="83" t="s">
        <v>323</v>
      </c>
      <c r="G538" s="61">
        <f>SUM(G539:G541)</f>
        <v>39104.199999999997</v>
      </c>
      <c r="H538" s="61">
        <f t="shared" ref="H538:N538" si="266">SUM(H539:H541)</f>
        <v>26245.3</v>
      </c>
      <c r="I538" s="61">
        <f t="shared" si="266"/>
        <v>39104.199999999997</v>
      </c>
      <c r="J538" s="61">
        <f t="shared" si="266"/>
        <v>24576</v>
      </c>
      <c r="K538" s="61">
        <f t="shared" si="266"/>
        <v>0</v>
      </c>
      <c r="L538" s="61">
        <f t="shared" si="266"/>
        <v>0</v>
      </c>
      <c r="M538" s="61">
        <f t="shared" si="266"/>
        <v>0</v>
      </c>
      <c r="N538" s="61">
        <f t="shared" si="266"/>
        <v>1669.3</v>
      </c>
      <c r="O538" s="62"/>
    </row>
    <row r="539" spans="1:15" ht="201" customHeight="1">
      <c r="A539" s="166"/>
      <c r="B539" s="167"/>
      <c r="C539" s="168"/>
      <c r="D539" s="169"/>
      <c r="E539" s="166"/>
      <c r="F539" s="83">
        <v>2013</v>
      </c>
      <c r="G539" s="58">
        <f t="shared" ref="G539:H541" si="267">I539+K539+M539</f>
        <v>11304.2</v>
      </c>
      <c r="H539" s="58">
        <f t="shared" si="267"/>
        <v>12977</v>
      </c>
      <c r="I539" s="62">
        <v>11304.2</v>
      </c>
      <c r="J539" s="62">
        <v>11915</v>
      </c>
      <c r="K539" s="62">
        <v>0</v>
      </c>
      <c r="L539" s="62">
        <v>0</v>
      </c>
      <c r="M539" s="62"/>
      <c r="N539" s="62">
        <v>1062</v>
      </c>
      <c r="O539" s="56" t="s">
        <v>369</v>
      </c>
    </row>
    <row r="540" spans="1:15" ht="222" customHeight="1">
      <c r="A540" s="166"/>
      <c r="B540" s="167"/>
      <c r="C540" s="168"/>
      <c r="D540" s="169"/>
      <c r="E540" s="166"/>
      <c r="F540" s="83">
        <v>2014</v>
      </c>
      <c r="G540" s="58">
        <f t="shared" si="267"/>
        <v>13600</v>
      </c>
      <c r="H540" s="58">
        <f t="shared" si="267"/>
        <v>9164.2999999999993</v>
      </c>
      <c r="I540" s="62">
        <v>13600</v>
      </c>
      <c r="J540" s="62">
        <v>8557</v>
      </c>
      <c r="K540" s="62">
        <v>0</v>
      </c>
      <c r="L540" s="62">
        <v>0</v>
      </c>
      <c r="M540" s="62">
        <v>0</v>
      </c>
      <c r="N540" s="62">
        <v>607.29999999999995</v>
      </c>
      <c r="O540" s="66" t="s">
        <v>456</v>
      </c>
    </row>
    <row r="541" spans="1:15" ht="339" customHeight="1">
      <c r="A541" s="113"/>
      <c r="B541" s="120"/>
      <c r="C541" s="121"/>
      <c r="D541" s="122"/>
      <c r="E541" s="113"/>
      <c r="F541" s="83">
        <v>2015</v>
      </c>
      <c r="G541" s="58">
        <f t="shared" si="267"/>
        <v>14200</v>
      </c>
      <c r="H541" s="58">
        <f t="shared" si="267"/>
        <v>4104</v>
      </c>
      <c r="I541" s="62">
        <v>14200</v>
      </c>
      <c r="J541" s="61">
        <v>4104</v>
      </c>
      <c r="K541" s="62">
        <v>0</v>
      </c>
      <c r="L541" s="72">
        <v>0</v>
      </c>
      <c r="M541" s="62">
        <v>0</v>
      </c>
      <c r="N541" s="72">
        <v>0</v>
      </c>
      <c r="O541" s="66" t="s">
        <v>559</v>
      </c>
    </row>
    <row r="542" spans="1:15" ht="32.25" customHeight="1">
      <c r="A542" s="178"/>
      <c r="B542" s="114" t="s">
        <v>97</v>
      </c>
      <c r="C542" s="179"/>
      <c r="D542" s="180"/>
      <c r="E542" s="178"/>
      <c r="F542" s="83" t="s">
        <v>323</v>
      </c>
      <c r="G542" s="61">
        <f>SUM(G543:G545)</f>
        <v>164070.20000000001</v>
      </c>
      <c r="H542" s="61">
        <f t="shared" ref="H542:N542" si="268">SUM(H543:H545)</f>
        <v>48703.3</v>
      </c>
      <c r="I542" s="61">
        <f t="shared" si="268"/>
        <v>57174.2</v>
      </c>
      <c r="J542" s="61">
        <f t="shared" si="268"/>
        <v>37294</v>
      </c>
      <c r="K542" s="61">
        <f t="shared" si="268"/>
        <v>0</v>
      </c>
      <c r="L542" s="61">
        <f t="shared" si="268"/>
        <v>0</v>
      </c>
      <c r="M542" s="61">
        <f t="shared" si="268"/>
        <v>106896</v>
      </c>
      <c r="N542" s="61">
        <f t="shared" si="268"/>
        <v>11409.3</v>
      </c>
      <c r="O542" s="62"/>
    </row>
    <row r="543" spans="1:15" ht="32.25" customHeight="1">
      <c r="A543" s="171"/>
      <c r="B543" s="117"/>
      <c r="C543" s="118"/>
      <c r="D543" s="119"/>
      <c r="E543" s="171"/>
      <c r="F543" s="83">
        <v>2013</v>
      </c>
      <c r="G543" s="62">
        <f>G527+G531+G535+G539</f>
        <v>25604.2</v>
      </c>
      <c r="H543" s="62">
        <f t="shared" ref="H543:N543" si="269">H527+H531+H535+H539</f>
        <v>21936</v>
      </c>
      <c r="I543" s="62">
        <f t="shared" si="269"/>
        <v>16864.2</v>
      </c>
      <c r="J543" s="62">
        <f t="shared" si="269"/>
        <v>15686</v>
      </c>
      <c r="K543" s="62">
        <f t="shared" si="269"/>
        <v>0</v>
      </c>
      <c r="L543" s="62">
        <f t="shared" si="269"/>
        <v>0</v>
      </c>
      <c r="M543" s="62">
        <f t="shared" si="269"/>
        <v>8740</v>
      </c>
      <c r="N543" s="62">
        <f t="shared" si="269"/>
        <v>6250</v>
      </c>
      <c r="O543" s="62"/>
    </row>
    <row r="544" spans="1:15" ht="27.75" customHeight="1">
      <c r="A544" s="171"/>
      <c r="B544" s="117"/>
      <c r="C544" s="118"/>
      <c r="D544" s="119"/>
      <c r="E544" s="171"/>
      <c r="F544" s="83">
        <v>2014</v>
      </c>
      <c r="G544" s="62">
        <f>G528+G532+G536+G540</f>
        <v>68693</v>
      </c>
      <c r="H544" s="62">
        <f t="shared" ref="H544:N544" si="270">H528+H532+H536+H540</f>
        <v>17888.3</v>
      </c>
      <c r="I544" s="62">
        <f t="shared" si="270"/>
        <v>19718</v>
      </c>
      <c r="J544" s="62">
        <f t="shared" si="270"/>
        <v>16002</v>
      </c>
      <c r="K544" s="62">
        <f t="shared" si="270"/>
        <v>0</v>
      </c>
      <c r="L544" s="62">
        <f t="shared" si="270"/>
        <v>0</v>
      </c>
      <c r="M544" s="62">
        <f t="shared" si="270"/>
        <v>48975</v>
      </c>
      <c r="N544" s="62">
        <f t="shared" si="270"/>
        <v>1886.3</v>
      </c>
      <c r="O544" s="62"/>
    </row>
    <row r="545" spans="1:15" ht="27.75" customHeight="1">
      <c r="A545" s="113"/>
      <c r="B545" s="120"/>
      <c r="C545" s="121"/>
      <c r="D545" s="122"/>
      <c r="E545" s="113"/>
      <c r="F545" s="83">
        <v>2015</v>
      </c>
      <c r="G545" s="62">
        <f t="shared" ref="G545:N545" si="271">G529+G533+G537+G541</f>
        <v>69773</v>
      </c>
      <c r="H545" s="62">
        <f t="shared" si="271"/>
        <v>8879</v>
      </c>
      <c r="I545" s="62">
        <f t="shared" si="271"/>
        <v>20592</v>
      </c>
      <c r="J545" s="62">
        <f t="shared" si="271"/>
        <v>5606</v>
      </c>
      <c r="K545" s="62">
        <f t="shared" si="271"/>
        <v>0</v>
      </c>
      <c r="L545" s="62">
        <f t="shared" si="271"/>
        <v>0</v>
      </c>
      <c r="M545" s="62">
        <f t="shared" si="271"/>
        <v>49181</v>
      </c>
      <c r="N545" s="62">
        <f t="shared" si="271"/>
        <v>3273</v>
      </c>
      <c r="O545" s="62"/>
    </row>
    <row r="546" spans="1:15">
      <c r="A546" s="264" t="s">
        <v>22</v>
      </c>
      <c r="B546" s="265"/>
      <c r="C546" s="265"/>
      <c r="D546" s="265"/>
      <c r="E546" s="265"/>
      <c r="F546" s="265"/>
      <c r="G546" s="265"/>
      <c r="H546" s="265"/>
      <c r="I546" s="265"/>
      <c r="J546" s="265"/>
      <c r="K546" s="265"/>
      <c r="L546" s="265"/>
      <c r="M546" s="265"/>
      <c r="N546" s="265"/>
      <c r="O546" s="265"/>
    </row>
    <row r="547" spans="1:15" ht="28.5" customHeight="1">
      <c r="A547" s="123" t="s">
        <v>23</v>
      </c>
      <c r="B547" s="114" t="s">
        <v>24</v>
      </c>
      <c r="C547" s="115"/>
      <c r="D547" s="116"/>
      <c r="E547" s="123" t="s">
        <v>152</v>
      </c>
      <c r="F547" s="83" t="s">
        <v>323</v>
      </c>
      <c r="G547" s="61">
        <f>SUM(G548:G550)</f>
        <v>4109386.5</v>
      </c>
      <c r="H547" s="61">
        <f t="shared" ref="H547:N547" si="272">SUM(H548:H550)</f>
        <v>990700</v>
      </c>
      <c r="I547" s="61">
        <f t="shared" si="272"/>
        <v>0</v>
      </c>
      <c r="J547" s="61">
        <f t="shared" si="272"/>
        <v>0</v>
      </c>
      <c r="K547" s="61">
        <f t="shared" si="272"/>
        <v>0</v>
      </c>
      <c r="L547" s="61">
        <f t="shared" si="272"/>
        <v>0</v>
      </c>
      <c r="M547" s="61">
        <f t="shared" si="272"/>
        <v>4109386.5</v>
      </c>
      <c r="N547" s="61">
        <f t="shared" si="272"/>
        <v>990700</v>
      </c>
      <c r="O547" s="62"/>
    </row>
    <row r="548" spans="1:15" ht="28.5" customHeight="1">
      <c r="A548" s="166"/>
      <c r="B548" s="167"/>
      <c r="C548" s="168"/>
      <c r="D548" s="169"/>
      <c r="E548" s="166"/>
      <c r="F548" s="83">
        <v>2013</v>
      </c>
      <c r="G548" s="62">
        <f>G552+G556+G560</f>
        <v>927736.5</v>
      </c>
      <c r="H548" s="62">
        <f t="shared" ref="H548:N548" si="273">H552+H556+H560</f>
        <v>162000</v>
      </c>
      <c r="I548" s="62">
        <f t="shared" si="273"/>
        <v>0</v>
      </c>
      <c r="J548" s="62">
        <f t="shared" si="273"/>
        <v>0</v>
      </c>
      <c r="K548" s="62">
        <f t="shared" si="273"/>
        <v>0</v>
      </c>
      <c r="L548" s="62">
        <f t="shared" si="273"/>
        <v>0</v>
      </c>
      <c r="M548" s="62">
        <f t="shared" si="273"/>
        <v>927736.5</v>
      </c>
      <c r="N548" s="62">
        <f t="shared" si="273"/>
        <v>162000</v>
      </c>
      <c r="O548" s="62"/>
    </row>
    <row r="549" spans="1:15" ht="28.5" customHeight="1">
      <c r="A549" s="166"/>
      <c r="B549" s="167"/>
      <c r="C549" s="168"/>
      <c r="D549" s="169"/>
      <c r="E549" s="166"/>
      <c r="F549" s="83">
        <v>2014</v>
      </c>
      <c r="G549" s="62">
        <f>G553+G557+G561</f>
        <v>2721650</v>
      </c>
      <c r="H549" s="62">
        <f t="shared" ref="H549:N550" si="274">H553+H557+H561</f>
        <v>633000</v>
      </c>
      <c r="I549" s="62">
        <f t="shared" si="274"/>
        <v>0</v>
      </c>
      <c r="J549" s="62">
        <f t="shared" si="274"/>
        <v>0</v>
      </c>
      <c r="K549" s="62">
        <f t="shared" si="274"/>
        <v>0</v>
      </c>
      <c r="L549" s="62">
        <f t="shared" si="274"/>
        <v>0</v>
      </c>
      <c r="M549" s="62">
        <f t="shared" si="274"/>
        <v>2721650</v>
      </c>
      <c r="N549" s="62">
        <f t="shared" si="274"/>
        <v>633000</v>
      </c>
      <c r="O549" s="62"/>
    </row>
    <row r="550" spans="1:15" ht="28.5" customHeight="1">
      <c r="A550" s="113"/>
      <c r="B550" s="120"/>
      <c r="C550" s="121"/>
      <c r="D550" s="122"/>
      <c r="E550" s="113"/>
      <c r="F550" s="83">
        <v>2015</v>
      </c>
      <c r="G550" s="62">
        <f>G554+G558+G562</f>
        <v>460000</v>
      </c>
      <c r="H550" s="62">
        <f t="shared" si="274"/>
        <v>195700</v>
      </c>
      <c r="I550" s="62">
        <f t="shared" si="274"/>
        <v>0</v>
      </c>
      <c r="J550" s="62">
        <f t="shared" si="274"/>
        <v>0</v>
      </c>
      <c r="K550" s="62">
        <f t="shared" si="274"/>
        <v>0</v>
      </c>
      <c r="L550" s="62">
        <f t="shared" si="274"/>
        <v>0</v>
      </c>
      <c r="M550" s="62">
        <f t="shared" si="274"/>
        <v>460000</v>
      </c>
      <c r="N550" s="62">
        <f t="shared" si="274"/>
        <v>195700</v>
      </c>
      <c r="O550" s="62"/>
    </row>
    <row r="551" spans="1:15" ht="27.75" customHeight="1">
      <c r="A551" s="108" t="s">
        <v>98</v>
      </c>
      <c r="B551" s="99" t="s">
        <v>99</v>
      </c>
      <c r="C551" s="100"/>
      <c r="D551" s="101"/>
      <c r="E551" s="111" t="s">
        <v>294</v>
      </c>
      <c r="F551" s="87" t="s">
        <v>323</v>
      </c>
      <c r="G551" s="72">
        <f t="shared" ref="G551:N551" si="275">SUM(G552:G554)</f>
        <v>906950</v>
      </c>
      <c r="H551" s="72">
        <f t="shared" si="275"/>
        <v>990700</v>
      </c>
      <c r="I551" s="72">
        <f t="shared" si="275"/>
        <v>0</v>
      </c>
      <c r="J551" s="72">
        <f t="shared" si="275"/>
        <v>0</v>
      </c>
      <c r="K551" s="72">
        <f t="shared" si="275"/>
        <v>0</v>
      </c>
      <c r="L551" s="72">
        <f t="shared" si="275"/>
        <v>0</v>
      </c>
      <c r="M551" s="72">
        <f t="shared" si="275"/>
        <v>906950</v>
      </c>
      <c r="N551" s="72">
        <f t="shared" si="275"/>
        <v>990700</v>
      </c>
      <c r="O551" s="65"/>
    </row>
    <row r="552" spans="1:15" ht="215.25" customHeight="1">
      <c r="A552" s="109"/>
      <c r="B552" s="102"/>
      <c r="C552" s="103"/>
      <c r="D552" s="104"/>
      <c r="E552" s="112"/>
      <c r="F552" s="87">
        <v>2013</v>
      </c>
      <c r="G552" s="63">
        <f t="shared" ref="G552:H554" si="276">I552+K552+M552</f>
        <v>444300</v>
      </c>
      <c r="H552" s="65">
        <f t="shared" si="276"/>
        <v>162000</v>
      </c>
      <c r="I552" s="71">
        <v>0</v>
      </c>
      <c r="J552" s="71">
        <v>0</v>
      </c>
      <c r="K552" s="71">
        <v>0</v>
      </c>
      <c r="L552" s="71">
        <v>0</v>
      </c>
      <c r="M552" s="71">
        <v>444300</v>
      </c>
      <c r="N552" s="71">
        <v>162000</v>
      </c>
      <c r="O552" s="56" t="s">
        <v>370</v>
      </c>
    </row>
    <row r="553" spans="1:15" ht="103.5" customHeight="1">
      <c r="A553" s="109"/>
      <c r="B553" s="102"/>
      <c r="C553" s="103"/>
      <c r="D553" s="104"/>
      <c r="E553" s="112"/>
      <c r="F553" s="87">
        <v>2014</v>
      </c>
      <c r="G553" s="63">
        <f t="shared" si="276"/>
        <v>462650</v>
      </c>
      <c r="H553" s="65">
        <f t="shared" si="276"/>
        <v>633000</v>
      </c>
      <c r="I553" s="65">
        <v>0</v>
      </c>
      <c r="J553" s="65">
        <v>0</v>
      </c>
      <c r="K553" s="65">
        <v>0</v>
      </c>
      <c r="L553" s="65">
        <v>0</v>
      </c>
      <c r="M553" s="65">
        <v>462650</v>
      </c>
      <c r="N553" s="65">
        <v>633000</v>
      </c>
      <c r="O553" s="66" t="s">
        <v>465</v>
      </c>
    </row>
    <row r="554" spans="1:15" ht="103.5" customHeight="1">
      <c r="A554" s="113"/>
      <c r="B554" s="120"/>
      <c r="C554" s="121"/>
      <c r="D554" s="122"/>
      <c r="E554" s="113"/>
      <c r="F554" s="87">
        <v>2015</v>
      </c>
      <c r="G554" s="63">
        <f t="shared" si="276"/>
        <v>0</v>
      </c>
      <c r="H554" s="65">
        <f t="shared" si="276"/>
        <v>195700</v>
      </c>
      <c r="I554" s="65">
        <v>0</v>
      </c>
      <c r="J554" s="65">
        <v>0</v>
      </c>
      <c r="K554" s="65">
        <v>0</v>
      </c>
      <c r="L554" s="65">
        <v>0</v>
      </c>
      <c r="M554" s="65">
        <v>0</v>
      </c>
      <c r="N554" s="65">
        <v>195700</v>
      </c>
      <c r="O554" s="66" t="s">
        <v>640</v>
      </c>
    </row>
    <row r="555" spans="1:15" ht="30" customHeight="1">
      <c r="A555" s="108" t="s">
        <v>100</v>
      </c>
      <c r="B555" s="99" t="s">
        <v>148</v>
      </c>
      <c r="C555" s="100"/>
      <c r="D555" s="101"/>
      <c r="E555" s="111" t="s">
        <v>101</v>
      </c>
      <c r="F555" s="87" t="s">
        <v>323</v>
      </c>
      <c r="G555" s="72">
        <f t="shared" ref="G555:N555" si="277">SUM(G556:G558)</f>
        <v>3194000</v>
      </c>
      <c r="H555" s="72">
        <f t="shared" si="277"/>
        <v>0</v>
      </c>
      <c r="I555" s="72">
        <f t="shared" si="277"/>
        <v>0</v>
      </c>
      <c r="J555" s="72">
        <f t="shared" si="277"/>
        <v>0</v>
      </c>
      <c r="K555" s="72">
        <f t="shared" si="277"/>
        <v>0</v>
      </c>
      <c r="L555" s="72">
        <f t="shared" si="277"/>
        <v>0</v>
      </c>
      <c r="M555" s="72">
        <f t="shared" si="277"/>
        <v>3194000</v>
      </c>
      <c r="N555" s="72">
        <f t="shared" si="277"/>
        <v>0</v>
      </c>
      <c r="O555" s="7"/>
    </row>
    <row r="556" spans="1:15" ht="167.25" customHeight="1">
      <c r="A556" s="109"/>
      <c r="B556" s="102"/>
      <c r="C556" s="103"/>
      <c r="D556" s="104"/>
      <c r="E556" s="112"/>
      <c r="F556" s="87">
        <v>2013</v>
      </c>
      <c r="G556" s="63">
        <f t="shared" ref="G556:H558" si="278">I556+K556+M556</f>
        <v>475000</v>
      </c>
      <c r="H556" s="65">
        <f t="shared" si="278"/>
        <v>0</v>
      </c>
      <c r="I556" s="65">
        <v>0</v>
      </c>
      <c r="J556" s="65">
        <v>0</v>
      </c>
      <c r="K556" s="65">
        <v>0</v>
      </c>
      <c r="L556" s="65">
        <v>0</v>
      </c>
      <c r="M556" s="65">
        <v>475000</v>
      </c>
      <c r="N556" s="65">
        <v>0</v>
      </c>
      <c r="O556" s="56" t="s">
        <v>371</v>
      </c>
    </row>
    <row r="557" spans="1:15" ht="24" customHeight="1">
      <c r="A557" s="109"/>
      <c r="B557" s="102"/>
      <c r="C557" s="103"/>
      <c r="D557" s="104"/>
      <c r="E557" s="112"/>
      <c r="F557" s="87">
        <v>2014</v>
      </c>
      <c r="G557" s="63">
        <f t="shared" si="278"/>
        <v>2259000</v>
      </c>
      <c r="H557" s="65">
        <f t="shared" si="278"/>
        <v>0</v>
      </c>
      <c r="I557" s="65">
        <v>0</v>
      </c>
      <c r="J557" s="65">
        <v>0</v>
      </c>
      <c r="K557" s="65">
        <v>0</v>
      </c>
      <c r="L557" s="65">
        <v>0</v>
      </c>
      <c r="M557" s="65">
        <v>2259000</v>
      </c>
      <c r="N557" s="65">
        <v>0</v>
      </c>
      <c r="O557" s="7"/>
    </row>
    <row r="558" spans="1:15" ht="223.5" customHeight="1">
      <c r="A558" s="113"/>
      <c r="B558" s="120"/>
      <c r="C558" s="121"/>
      <c r="D558" s="122"/>
      <c r="E558" s="113"/>
      <c r="F558" s="87">
        <v>2015</v>
      </c>
      <c r="G558" s="63">
        <f t="shared" si="278"/>
        <v>460000</v>
      </c>
      <c r="H558" s="65">
        <f t="shared" si="278"/>
        <v>0</v>
      </c>
      <c r="I558" s="65">
        <v>0</v>
      </c>
      <c r="J558" s="65">
        <v>0</v>
      </c>
      <c r="K558" s="65">
        <v>0</v>
      </c>
      <c r="L558" s="65">
        <v>0</v>
      </c>
      <c r="M558" s="65">
        <v>460000</v>
      </c>
      <c r="N558" s="65">
        <v>0</v>
      </c>
      <c r="O558" s="66" t="s">
        <v>641</v>
      </c>
    </row>
    <row r="559" spans="1:15" ht="19.5" customHeight="1">
      <c r="A559" s="108" t="s">
        <v>102</v>
      </c>
      <c r="B559" s="99" t="s">
        <v>149</v>
      </c>
      <c r="C559" s="100"/>
      <c r="D559" s="101"/>
      <c r="E559" s="111" t="s">
        <v>294</v>
      </c>
      <c r="F559" s="87" t="s">
        <v>323</v>
      </c>
      <c r="G559" s="72">
        <f t="shared" ref="G559:N559" si="279">SUM(G560:G562)</f>
        <v>8436.5</v>
      </c>
      <c r="H559" s="72">
        <f t="shared" si="279"/>
        <v>0</v>
      </c>
      <c r="I559" s="72">
        <f t="shared" si="279"/>
        <v>0</v>
      </c>
      <c r="J559" s="72">
        <f t="shared" si="279"/>
        <v>0</v>
      </c>
      <c r="K559" s="72">
        <f t="shared" si="279"/>
        <v>0</v>
      </c>
      <c r="L559" s="72">
        <f t="shared" si="279"/>
        <v>0</v>
      </c>
      <c r="M559" s="72">
        <f t="shared" si="279"/>
        <v>8436.5</v>
      </c>
      <c r="N559" s="72">
        <f t="shared" si="279"/>
        <v>0</v>
      </c>
      <c r="O559" s="65"/>
    </row>
    <row r="560" spans="1:15" ht="201" customHeight="1">
      <c r="A560" s="109"/>
      <c r="B560" s="102"/>
      <c r="C560" s="103"/>
      <c r="D560" s="104"/>
      <c r="E560" s="112"/>
      <c r="F560" s="87">
        <v>2013</v>
      </c>
      <c r="G560" s="63">
        <f t="shared" ref="G560:H562" si="280">I560+K560+M560</f>
        <v>8436.5</v>
      </c>
      <c r="H560" s="65">
        <f t="shared" si="280"/>
        <v>0</v>
      </c>
      <c r="I560" s="65">
        <v>0</v>
      </c>
      <c r="J560" s="65">
        <v>0</v>
      </c>
      <c r="K560" s="65">
        <v>0</v>
      </c>
      <c r="L560" s="65">
        <v>0</v>
      </c>
      <c r="M560" s="65">
        <v>8436.5</v>
      </c>
      <c r="N560" s="65">
        <v>0</v>
      </c>
      <c r="O560" s="56" t="s">
        <v>372</v>
      </c>
    </row>
    <row r="561" spans="1:15">
      <c r="A561" s="109"/>
      <c r="B561" s="102"/>
      <c r="C561" s="103"/>
      <c r="D561" s="104"/>
      <c r="E561" s="112"/>
      <c r="F561" s="87">
        <v>2014</v>
      </c>
      <c r="G561" s="63">
        <f t="shared" si="280"/>
        <v>0</v>
      </c>
      <c r="H561" s="65">
        <f t="shared" si="280"/>
        <v>0</v>
      </c>
      <c r="I561" s="65">
        <v>0</v>
      </c>
      <c r="J561" s="65">
        <v>0</v>
      </c>
      <c r="K561" s="65">
        <v>0</v>
      </c>
      <c r="L561" s="65">
        <v>0</v>
      </c>
      <c r="M561" s="65">
        <v>0</v>
      </c>
      <c r="N561" s="65">
        <v>0</v>
      </c>
      <c r="O561" s="65"/>
    </row>
    <row r="562" spans="1:15" ht="51.75" customHeight="1">
      <c r="A562" s="113"/>
      <c r="B562" s="120"/>
      <c r="C562" s="121"/>
      <c r="D562" s="122"/>
      <c r="E562" s="113"/>
      <c r="F562" s="87">
        <v>2015</v>
      </c>
      <c r="G562" s="63">
        <f t="shared" si="280"/>
        <v>0</v>
      </c>
      <c r="H562" s="65">
        <f t="shared" si="280"/>
        <v>0</v>
      </c>
      <c r="I562" s="65">
        <v>0</v>
      </c>
      <c r="J562" s="65">
        <v>0</v>
      </c>
      <c r="K562" s="65">
        <v>0</v>
      </c>
      <c r="L562" s="65">
        <v>0</v>
      </c>
      <c r="M562" s="65">
        <v>0</v>
      </c>
      <c r="N562" s="65">
        <v>0</v>
      </c>
      <c r="O562" s="19" t="s">
        <v>642</v>
      </c>
    </row>
    <row r="563" spans="1:15" s="2" customFormat="1" ht="29.25" customHeight="1">
      <c r="A563" s="123" t="s">
        <v>150</v>
      </c>
      <c r="B563" s="114" t="s">
        <v>151</v>
      </c>
      <c r="C563" s="115"/>
      <c r="D563" s="116"/>
      <c r="E563" s="123" t="s">
        <v>152</v>
      </c>
      <c r="F563" s="83" t="s">
        <v>323</v>
      </c>
      <c r="G563" s="61">
        <f>SUM(G564:G566)</f>
        <v>440319.5</v>
      </c>
      <c r="H563" s="61">
        <f t="shared" ref="H563:N563" si="281">SUM(H564:H566)</f>
        <v>337009</v>
      </c>
      <c r="I563" s="61">
        <f t="shared" si="281"/>
        <v>0</v>
      </c>
      <c r="J563" s="61">
        <f t="shared" si="281"/>
        <v>0</v>
      </c>
      <c r="K563" s="61">
        <f t="shared" si="281"/>
        <v>0</v>
      </c>
      <c r="L563" s="61">
        <f t="shared" si="281"/>
        <v>0</v>
      </c>
      <c r="M563" s="61">
        <f t="shared" si="281"/>
        <v>440319.5</v>
      </c>
      <c r="N563" s="61">
        <f t="shared" si="281"/>
        <v>337009</v>
      </c>
      <c r="O563" s="62"/>
    </row>
    <row r="564" spans="1:15" s="2" customFormat="1" ht="29.25" customHeight="1">
      <c r="A564" s="166"/>
      <c r="B564" s="167"/>
      <c r="C564" s="168"/>
      <c r="D564" s="169"/>
      <c r="E564" s="166"/>
      <c r="F564" s="83">
        <v>2013</v>
      </c>
      <c r="G564" s="62">
        <f>G568+G572+G576</f>
        <v>184319.5</v>
      </c>
      <c r="H564" s="62">
        <f t="shared" ref="H564:N564" si="282">H568+H572+H576</f>
        <v>111222</v>
      </c>
      <c r="I564" s="62">
        <f t="shared" si="282"/>
        <v>0</v>
      </c>
      <c r="J564" s="62">
        <f t="shared" si="282"/>
        <v>0</v>
      </c>
      <c r="K564" s="62">
        <f t="shared" si="282"/>
        <v>0</v>
      </c>
      <c r="L564" s="62">
        <f t="shared" si="282"/>
        <v>0</v>
      </c>
      <c r="M564" s="62">
        <f t="shared" si="282"/>
        <v>184319.5</v>
      </c>
      <c r="N564" s="62">
        <f t="shared" si="282"/>
        <v>111222</v>
      </c>
      <c r="O564" s="62"/>
    </row>
    <row r="565" spans="1:15" s="2" customFormat="1" ht="29.25" customHeight="1">
      <c r="A565" s="166"/>
      <c r="B565" s="167"/>
      <c r="C565" s="168"/>
      <c r="D565" s="169"/>
      <c r="E565" s="166"/>
      <c r="F565" s="83">
        <v>2014</v>
      </c>
      <c r="G565" s="62">
        <f>G569+G573+G577</f>
        <v>100000</v>
      </c>
      <c r="H565" s="62">
        <f t="shared" ref="H565:N565" si="283">H569+H573+H577</f>
        <v>157512</v>
      </c>
      <c r="I565" s="62">
        <f t="shared" si="283"/>
        <v>0</v>
      </c>
      <c r="J565" s="62">
        <f t="shared" si="283"/>
        <v>0</v>
      </c>
      <c r="K565" s="62">
        <f t="shared" si="283"/>
        <v>0</v>
      </c>
      <c r="L565" s="62">
        <f t="shared" si="283"/>
        <v>0</v>
      </c>
      <c r="M565" s="62">
        <f t="shared" si="283"/>
        <v>100000</v>
      </c>
      <c r="N565" s="62">
        <f t="shared" si="283"/>
        <v>157512</v>
      </c>
      <c r="O565" s="62"/>
    </row>
    <row r="566" spans="1:15" s="2" customFormat="1" ht="29.25" customHeight="1">
      <c r="A566" s="113"/>
      <c r="B566" s="120"/>
      <c r="C566" s="121"/>
      <c r="D566" s="122"/>
      <c r="E566" s="113"/>
      <c r="F566" s="83">
        <v>2015</v>
      </c>
      <c r="G566" s="62">
        <f>G570+G574+G578</f>
        <v>156000</v>
      </c>
      <c r="H566" s="62">
        <f>H570+H574+H578</f>
        <v>68275</v>
      </c>
      <c r="I566" s="62">
        <f t="shared" ref="I566:N566" si="284">I570+I574+I578</f>
        <v>0</v>
      </c>
      <c r="J566" s="62">
        <f t="shared" si="284"/>
        <v>0</v>
      </c>
      <c r="K566" s="62">
        <f t="shared" si="284"/>
        <v>0</v>
      </c>
      <c r="L566" s="62">
        <f t="shared" si="284"/>
        <v>0</v>
      </c>
      <c r="M566" s="62">
        <f t="shared" si="284"/>
        <v>156000</v>
      </c>
      <c r="N566" s="62">
        <f t="shared" si="284"/>
        <v>68275</v>
      </c>
      <c r="O566" s="59"/>
    </row>
    <row r="567" spans="1:15" ht="25.5" customHeight="1">
      <c r="A567" s="108" t="s">
        <v>104</v>
      </c>
      <c r="B567" s="99" t="s">
        <v>103</v>
      </c>
      <c r="C567" s="100"/>
      <c r="D567" s="101"/>
      <c r="E567" s="111" t="s">
        <v>153</v>
      </c>
      <c r="F567" s="87" t="s">
        <v>323</v>
      </c>
      <c r="G567" s="72">
        <f t="shared" ref="G567:N567" si="285">SUM(G568:G570)</f>
        <v>94319.5</v>
      </c>
      <c r="H567" s="72">
        <f t="shared" si="285"/>
        <v>101211</v>
      </c>
      <c r="I567" s="72">
        <f t="shared" si="285"/>
        <v>0</v>
      </c>
      <c r="J567" s="72">
        <f t="shared" si="285"/>
        <v>0</v>
      </c>
      <c r="K567" s="72">
        <f t="shared" si="285"/>
        <v>0</v>
      </c>
      <c r="L567" s="72">
        <f t="shared" si="285"/>
        <v>0</v>
      </c>
      <c r="M567" s="72">
        <f t="shared" si="285"/>
        <v>94319.5</v>
      </c>
      <c r="N567" s="72">
        <f t="shared" si="285"/>
        <v>101211</v>
      </c>
      <c r="O567" s="5"/>
    </row>
    <row r="568" spans="1:15" ht="78.75" customHeight="1">
      <c r="A568" s="109"/>
      <c r="B568" s="102"/>
      <c r="C568" s="103"/>
      <c r="D568" s="104"/>
      <c r="E568" s="112"/>
      <c r="F568" s="87">
        <v>2013</v>
      </c>
      <c r="G568" s="63">
        <f t="shared" ref="G568:H570" si="286">I568+K568+M568</f>
        <v>44319.5</v>
      </c>
      <c r="H568" s="65">
        <f t="shared" si="286"/>
        <v>44485</v>
      </c>
      <c r="I568" s="65">
        <v>0</v>
      </c>
      <c r="J568" s="65">
        <v>0</v>
      </c>
      <c r="K568" s="65">
        <v>0</v>
      </c>
      <c r="L568" s="65">
        <v>0</v>
      </c>
      <c r="M568" s="65">
        <v>44319.5</v>
      </c>
      <c r="N568" s="65">
        <v>44485</v>
      </c>
      <c r="O568" s="56" t="s">
        <v>643</v>
      </c>
    </row>
    <row r="569" spans="1:15" ht="31.5" customHeight="1">
      <c r="A569" s="109"/>
      <c r="B569" s="102"/>
      <c r="C569" s="103"/>
      <c r="D569" s="104"/>
      <c r="E569" s="112"/>
      <c r="F569" s="87">
        <v>2014</v>
      </c>
      <c r="G569" s="63">
        <f t="shared" si="286"/>
        <v>0</v>
      </c>
      <c r="H569" s="65">
        <f t="shared" si="286"/>
        <v>0</v>
      </c>
      <c r="I569" s="65">
        <v>0</v>
      </c>
      <c r="J569" s="65">
        <v>0</v>
      </c>
      <c r="K569" s="65">
        <v>0</v>
      </c>
      <c r="L569" s="65">
        <v>0</v>
      </c>
      <c r="M569" s="65">
        <v>0</v>
      </c>
      <c r="N569" s="65">
        <v>0</v>
      </c>
      <c r="O569" s="65"/>
    </row>
    <row r="570" spans="1:15" ht="90.75" customHeight="1">
      <c r="A570" s="113"/>
      <c r="B570" s="120"/>
      <c r="C570" s="121"/>
      <c r="D570" s="122"/>
      <c r="E570" s="113"/>
      <c r="F570" s="87">
        <v>2015</v>
      </c>
      <c r="G570" s="63">
        <f t="shared" si="286"/>
        <v>50000</v>
      </c>
      <c r="H570" s="65">
        <f t="shared" si="286"/>
        <v>56726</v>
      </c>
      <c r="I570" s="65">
        <v>0</v>
      </c>
      <c r="J570" s="65">
        <v>0</v>
      </c>
      <c r="K570" s="65">
        <v>0</v>
      </c>
      <c r="L570" s="65">
        <v>0</v>
      </c>
      <c r="M570" s="65">
        <v>50000</v>
      </c>
      <c r="N570" s="65">
        <v>56726</v>
      </c>
      <c r="O570" s="19" t="s">
        <v>644</v>
      </c>
    </row>
    <row r="571" spans="1:15" ht="26.25" customHeight="1">
      <c r="A571" s="108" t="s">
        <v>105</v>
      </c>
      <c r="B571" s="99" t="s">
        <v>106</v>
      </c>
      <c r="C571" s="100"/>
      <c r="D571" s="101"/>
      <c r="E571" s="111" t="s">
        <v>294</v>
      </c>
      <c r="F571" s="87" t="s">
        <v>323</v>
      </c>
      <c r="G571" s="72">
        <f t="shared" ref="G571:N571" si="287">SUM(G572:G574)</f>
        <v>301000</v>
      </c>
      <c r="H571" s="72">
        <f t="shared" si="287"/>
        <v>142861</v>
      </c>
      <c r="I571" s="72">
        <f t="shared" si="287"/>
        <v>0</v>
      </c>
      <c r="J571" s="72">
        <f t="shared" si="287"/>
        <v>0</v>
      </c>
      <c r="K571" s="72">
        <f t="shared" si="287"/>
        <v>0</v>
      </c>
      <c r="L571" s="72">
        <f t="shared" si="287"/>
        <v>0</v>
      </c>
      <c r="M571" s="72">
        <f t="shared" si="287"/>
        <v>301000</v>
      </c>
      <c r="N571" s="72">
        <f t="shared" si="287"/>
        <v>142861</v>
      </c>
      <c r="O571" s="65"/>
    </row>
    <row r="572" spans="1:15" ht="78.75" customHeight="1">
      <c r="A572" s="109"/>
      <c r="B572" s="102"/>
      <c r="C572" s="103"/>
      <c r="D572" s="104"/>
      <c r="E572" s="112"/>
      <c r="F572" s="87">
        <v>2013</v>
      </c>
      <c r="G572" s="63">
        <f t="shared" ref="G572:H574" si="288">I572+K572+M572</f>
        <v>95000</v>
      </c>
      <c r="H572" s="65">
        <f t="shared" si="288"/>
        <v>21312</v>
      </c>
      <c r="I572" s="65">
        <v>0</v>
      </c>
      <c r="J572" s="65">
        <v>0</v>
      </c>
      <c r="K572" s="65">
        <v>0</v>
      </c>
      <c r="L572" s="65">
        <v>0</v>
      </c>
      <c r="M572" s="65">
        <v>95000</v>
      </c>
      <c r="N572" s="65">
        <v>21312</v>
      </c>
      <c r="O572" s="56" t="s">
        <v>373</v>
      </c>
    </row>
    <row r="573" spans="1:15" ht="72" customHeight="1">
      <c r="A573" s="109"/>
      <c r="B573" s="102"/>
      <c r="C573" s="103"/>
      <c r="D573" s="104"/>
      <c r="E573" s="112"/>
      <c r="F573" s="87">
        <v>2014</v>
      </c>
      <c r="G573" s="63">
        <f t="shared" si="288"/>
        <v>100000</v>
      </c>
      <c r="H573" s="65">
        <f t="shared" si="288"/>
        <v>110000</v>
      </c>
      <c r="I573" s="65">
        <v>0</v>
      </c>
      <c r="J573" s="65">
        <v>0</v>
      </c>
      <c r="K573" s="65">
        <v>0</v>
      </c>
      <c r="L573" s="65">
        <v>0</v>
      </c>
      <c r="M573" s="65">
        <v>100000</v>
      </c>
      <c r="N573" s="65">
        <v>110000</v>
      </c>
      <c r="O573" s="19" t="s">
        <v>466</v>
      </c>
    </row>
    <row r="574" spans="1:15" ht="59.25" customHeight="1">
      <c r="A574" s="113"/>
      <c r="B574" s="120"/>
      <c r="C574" s="121"/>
      <c r="D574" s="122"/>
      <c r="E574" s="113"/>
      <c r="F574" s="87">
        <v>2015</v>
      </c>
      <c r="G574" s="63">
        <f t="shared" si="288"/>
        <v>106000</v>
      </c>
      <c r="H574" s="65">
        <f t="shared" si="288"/>
        <v>11549</v>
      </c>
      <c r="I574" s="65">
        <v>0</v>
      </c>
      <c r="J574" s="65">
        <v>0</v>
      </c>
      <c r="K574" s="65">
        <v>0</v>
      </c>
      <c r="L574" s="65">
        <v>0</v>
      </c>
      <c r="M574" s="65">
        <v>106000</v>
      </c>
      <c r="N574" s="65">
        <v>11549</v>
      </c>
      <c r="O574" s="19" t="s">
        <v>645</v>
      </c>
    </row>
    <row r="575" spans="1:15" ht="29.25" customHeight="1">
      <c r="A575" s="108" t="s">
        <v>107</v>
      </c>
      <c r="B575" s="99" t="s">
        <v>124</v>
      </c>
      <c r="C575" s="100"/>
      <c r="D575" s="101"/>
      <c r="E575" s="111" t="s">
        <v>294</v>
      </c>
      <c r="F575" s="87" t="s">
        <v>323</v>
      </c>
      <c r="G575" s="72">
        <f t="shared" ref="G575:N575" si="289">SUM(G576:G578)</f>
        <v>45000</v>
      </c>
      <c r="H575" s="72">
        <f t="shared" si="289"/>
        <v>92937</v>
      </c>
      <c r="I575" s="72">
        <f t="shared" si="289"/>
        <v>0</v>
      </c>
      <c r="J575" s="72">
        <f t="shared" si="289"/>
        <v>0</v>
      </c>
      <c r="K575" s="72">
        <f t="shared" si="289"/>
        <v>0</v>
      </c>
      <c r="L575" s="72">
        <f t="shared" si="289"/>
        <v>0</v>
      </c>
      <c r="M575" s="72">
        <f t="shared" si="289"/>
        <v>45000</v>
      </c>
      <c r="N575" s="72">
        <f t="shared" si="289"/>
        <v>92937</v>
      </c>
      <c r="O575" s="65"/>
    </row>
    <row r="576" spans="1:15" ht="57.75" customHeight="1">
      <c r="A576" s="109"/>
      <c r="B576" s="102"/>
      <c r="C576" s="103"/>
      <c r="D576" s="104"/>
      <c r="E576" s="112"/>
      <c r="F576" s="87">
        <v>2013</v>
      </c>
      <c r="G576" s="63">
        <f t="shared" ref="G576:H578" si="290">I576+K576+M576</f>
        <v>45000</v>
      </c>
      <c r="H576" s="65">
        <f t="shared" si="290"/>
        <v>45425</v>
      </c>
      <c r="I576" s="65">
        <v>0</v>
      </c>
      <c r="J576" s="65">
        <v>0</v>
      </c>
      <c r="K576" s="65">
        <v>0</v>
      </c>
      <c r="L576" s="65">
        <v>0</v>
      </c>
      <c r="M576" s="65">
        <v>45000</v>
      </c>
      <c r="N576" s="65">
        <v>45425</v>
      </c>
      <c r="O576" s="56" t="s">
        <v>374</v>
      </c>
    </row>
    <row r="577" spans="1:15" ht="89.25" customHeight="1">
      <c r="A577" s="109"/>
      <c r="B577" s="102"/>
      <c r="C577" s="103"/>
      <c r="D577" s="104"/>
      <c r="E577" s="112"/>
      <c r="F577" s="87">
        <v>2014</v>
      </c>
      <c r="G577" s="63">
        <f t="shared" si="290"/>
        <v>0</v>
      </c>
      <c r="H577" s="65">
        <f t="shared" si="290"/>
        <v>47512</v>
      </c>
      <c r="I577" s="65">
        <v>0</v>
      </c>
      <c r="J577" s="65">
        <v>0</v>
      </c>
      <c r="K577" s="65">
        <v>0</v>
      </c>
      <c r="L577" s="65">
        <v>0</v>
      </c>
      <c r="M577" s="65">
        <v>0</v>
      </c>
      <c r="N577" s="65">
        <v>47512</v>
      </c>
      <c r="O577" s="19" t="s">
        <v>411</v>
      </c>
    </row>
    <row r="578" spans="1:15" ht="70.5" customHeight="1">
      <c r="A578" s="113"/>
      <c r="B578" s="120"/>
      <c r="C578" s="121"/>
      <c r="D578" s="122"/>
      <c r="E578" s="113"/>
      <c r="F578" s="87">
        <v>2015</v>
      </c>
      <c r="G578" s="63">
        <f t="shared" si="290"/>
        <v>0</v>
      </c>
      <c r="H578" s="65">
        <f t="shared" si="290"/>
        <v>0</v>
      </c>
      <c r="I578" s="65">
        <v>0</v>
      </c>
      <c r="J578" s="65">
        <v>0</v>
      </c>
      <c r="K578" s="65">
        <v>0</v>
      </c>
      <c r="L578" s="65">
        <v>0</v>
      </c>
      <c r="M578" s="65">
        <v>0</v>
      </c>
      <c r="N578" s="65">
        <v>0</v>
      </c>
      <c r="O578" s="19" t="s">
        <v>646</v>
      </c>
    </row>
    <row r="579" spans="1:15" ht="27" customHeight="1">
      <c r="A579" s="178"/>
      <c r="B579" s="114" t="s">
        <v>125</v>
      </c>
      <c r="C579" s="179"/>
      <c r="D579" s="180"/>
      <c r="E579" s="178"/>
      <c r="F579" s="83" t="s">
        <v>323</v>
      </c>
      <c r="G579" s="61">
        <f t="shared" ref="G579:N579" si="291">SUM(G580:G582)</f>
        <v>4549706</v>
      </c>
      <c r="H579" s="61">
        <f t="shared" si="291"/>
        <v>1327709</v>
      </c>
      <c r="I579" s="61">
        <f t="shared" si="291"/>
        <v>0</v>
      </c>
      <c r="J579" s="61">
        <f t="shared" si="291"/>
        <v>0</v>
      </c>
      <c r="K579" s="61">
        <f t="shared" si="291"/>
        <v>0</v>
      </c>
      <c r="L579" s="61">
        <f t="shared" si="291"/>
        <v>0</v>
      </c>
      <c r="M579" s="61">
        <f t="shared" si="291"/>
        <v>4549706</v>
      </c>
      <c r="N579" s="61">
        <f t="shared" si="291"/>
        <v>1327709</v>
      </c>
      <c r="O579" s="19"/>
    </row>
    <row r="580" spans="1:15" ht="19.5" customHeight="1">
      <c r="A580" s="181"/>
      <c r="B580" s="117"/>
      <c r="C580" s="118"/>
      <c r="D580" s="119"/>
      <c r="E580" s="171"/>
      <c r="F580" s="83">
        <v>2013</v>
      </c>
      <c r="G580" s="61">
        <f>G548+G564</f>
        <v>1112056</v>
      </c>
      <c r="H580" s="61">
        <f t="shared" ref="H580:N580" si="292">H548+H564</f>
        <v>273222</v>
      </c>
      <c r="I580" s="61">
        <f t="shared" si="292"/>
        <v>0</v>
      </c>
      <c r="J580" s="61">
        <f t="shared" si="292"/>
        <v>0</v>
      </c>
      <c r="K580" s="61">
        <f t="shared" si="292"/>
        <v>0</v>
      </c>
      <c r="L580" s="61">
        <f t="shared" si="292"/>
        <v>0</v>
      </c>
      <c r="M580" s="61">
        <f t="shared" si="292"/>
        <v>1112056</v>
      </c>
      <c r="N580" s="61">
        <f t="shared" si="292"/>
        <v>273222</v>
      </c>
      <c r="O580" s="62"/>
    </row>
    <row r="581" spans="1:15">
      <c r="A581" s="181"/>
      <c r="B581" s="117"/>
      <c r="C581" s="118"/>
      <c r="D581" s="119"/>
      <c r="E581" s="171"/>
      <c r="F581" s="83">
        <v>2014</v>
      </c>
      <c r="G581" s="61">
        <f>G549+G565</f>
        <v>2821650</v>
      </c>
      <c r="H581" s="61">
        <f t="shared" ref="H581:N581" si="293">H549+H565</f>
        <v>790512</v>
      </c>
      <c r="I581" s="61">
        <f t="shared" si="293"/>
        <v>0</v>
      </c>
      <c r="J581" s="61">
        <f t="shared" si="293"/>
        <v>0</v>
      </c>
      <c r="K581" s="61">
        <f t="shared" si="293"/>
        <v>0</v>
      </c>
      <c r="L581" s="61">
        <f t="shared" si="293"/>
        <v>0</v>
      </c>
      <c r="M581" s="61">
        <f t="shared" si="293"/>
        <v>2821650</v>
      </c>
      <c r="N581" s="61">
        <f t="shared" si="293"/>
        <v>790512</v>
      </c>
      <c r="O581" s="62"/>
    </row>
    <row r="582" spans="1:15">
      <c r="A582" s="182"/>
      <c r="B582" s="120"/>
      <c r="C582" s="121"/>
      <c r="D582" s="122"/>
      <c r="E582" s="113"/>
      <c r="F582" s="83">
        <v>2015</v>
      </c>
      <c r="G582" s="61">
        <f>G550+G566</f>
        <v>616000</v>
      </c>
      <c r="H582" s="61">
        <f t="shared" ref="H582:N582" si="294">H550+H566</f>
        <v>263975</v>
      </c>
      <c r="I582" s="61">
        <f t="shared" si="294"/>
        <v>0</v>
      </c>
      <c r="J582" s="61">
        <f t="shared" si="294"/>
        <v>0</v>
      </c>
      <c r="K582" s="61">
        <f t="shared" si="294"/>
        <v>0</v>
      </c>
      <c r="L582" s="61">
        <f t="shared" si="294"/>
        <v>0</v>
      </c>
      <c r="M582" s="61">
        <f t="shared" si="294"/>
        <v>616000</v>
      </c>
      <c r="N582" s="61">
        <f t="shared" si="294"/>
        <v>263975</v>
      </c>
      <c r="O582" s="62"/>
    </row>
    <row r="583" spans="1:15">
      <c r="A583" s="175" t="s">
        <v>154</v>
      </c>
      <c r="B583" s="176"/>
      <c r="C583" s="176"/>
      <c r="D583" s="176"/>
      <c r="E583" s="176"/>
      <c r="F583" s="176"/>
      <c r="G583" s="176"/>
      <c r="H583" s="176"/>
      <c r="I583" s="176"/>
      <c r="J583" s="176"/>
      <c r="K583" s="176"/>
      <c r="L583" s="176"/>
      <c r="M583" s="176"/>
      <c r="N583" s="176"/>
      <c r="O583" s="176"/>
    </row>
    <row r="584" spans="1:15" ht="37.5" customHeight="1">
      <c r="A584" s="123">
        <v>12</v>
      </c>
      <c r="B584" s="114" t="s">
        <v>127</v>
      </c>
      <c r="C584" s="115"/>
      <c r="D584" s="116"/>
      <c r="E584" s="123" t="s">
        <v>128</v>
      </c>
      <c r="F584" s="83" t="s">
        <v>323</v>
      </c>
      <c r="G584" s="61">
        <f t="shared" ref="G584:N584" si="295">SUM(G585:G586)</f>
        <v>244234.5</v>
      </c>
      <c r="H584" s="61">
        <f t="shared" si="295"/>
        <v>157285</v>
      </c>
      <c r="I584" s="61">
        <f t="shared" si="295"/>
        <v>107558.1</v>
      </c>
      <c r="J584" s="61">
        <f t="shared" si="295"/>
        <v>109169.5</v>
      </c>
      <c r="K584" s="61">
        <f t="shared" si="295"/>
        <v>136676.4</v>
      </c>
      <c r="L584" s="61">
        <f t="shared" si="295"/>
        <v>48115.5</v>
      </c>
      <c r="M584" s="61">
        <f t="shared" si="295"/>
        <v>0</v>
      </c>
      <c r="N584" s="61">
        <f t="shared" si="295"/>
        <v>0</v>
      </c>
      <c r="O584" s="61"/>
    </row>
    <row r="585" spans="1:15" ht="184.5" customHeight="1">
      <c r="A585" s="166"/>
      <c r="B585" s="167"/>
      <c r="C585" s="168"/>
      <c r="D585" s="169"/>
      <c r="E585" s="166"/>
      <c r="F585" s="83">
        <v>2013</v>
      </c>
      <c r="G585" s="62">
        <f>G589+G653</f>
        <v>91562</v>
      </c>
      <c r="H585" s="62">
        <f>H589+H653</f>
        <v>84683</v>
      </c>
      <c r="I585" s="62">
        <f>I589+I653</f>
        <v>77593</v>
      </c>
      <c r="J585" s="62">
        <f>J589+J653</f>
        <v>72301</v>
      </c>
      <c r="K585" s="62">
        <f>K589+K653</f>
        <v>13969</v>
      </c>
      <c r="L585" s="62">
        <f>L589+L653</f>
        <v>12382</v>
      </c>
      <c r="M585" s="62">
        <f>M589+M653</f>
        <v>0</v>
      </c>
      <c r="N585" s="62">
        <f>N589+N653</f>
        <v>0</v>
      </c>
      <c r="O585" s="68" t="s">
        <v>375</v>
      </c>
    </row>
    <row r="586" spans="1:15" ht="267.75" customHeight="1">
      <c r="A586" s="166"/>
      <c r="B586" s="167"/>
      <c r="C586" s="168"/>
      <c r="D586" s="169"/>
      <c r="E586" s="166"/>
      <c r="F586" s="83">
        <v>2014</v>
      </c>
      <c r="G586" s="62">
        <f>G590+G654</f>
        <v>152672.5</v>
      </c>
      <c r="H586" s="62">
        <f>H590+H654</f>
        <v>72602</v>
      </c>
      <c r="I586" s="62">
        <f>I590+I654</f>
        <v>29965.100000000002</v>
      </c>
      <c r="J586" s="62">
        <f>J590+J654</f>
        <v>36868.5</v>
      </c>
      <c r="K586" s="62">
        <f>K590+K654</f>
        <v>122707.4</v>
      </c>
      <c r="L586" s="62">
        <f>L590+L654</f>
        <v>35733.5</v>
      </c>
      <c r="M586" s="62">
        <f>M590+M654</f>
        <v>0</v>
      </c>
      <c r="N586" s="62">
        <f>N590+N654</f>
        <v>0</v>
      </c>
      <c r="O586" s="84" t="s">
        <v>450</v>
      </c>
    </row>
    <row r="587" spans="1:15" ht="27.75" customHeight="1">
      <c r="A587" s="81"/>
      <c r="B587" s="120"/>
      <c r="C587" s="121"/>
      <c r="D587" s="122"/>
      <c r="E587" s="113"/>
      <c r="F587" s="80">
        <v>2015</v>
      </c>
      <c r="G587" s="62">
        <f>G591+G655</f>
        <v>167052</v>
      </c>
      <c r="H587" s="62">
        <f>H591+H655</f>
        <v>29584.6</v>
      </c>
      <c r="I587" s="62">
        <f>I591+I655</f>
        <v>26885</v>
      </c>
      <c r="J587" s="62">
        <f>J591+J655</f>
        <v>25552</v>
      </c>
      <c r="K587" s="62">
        <f>K591+K655</f>
        <v>140167</v>
      </c>
      <c r="L587" s="62">
        <f>L591+L655</f>
        <v>4032.6</v>
      </c>
      <c r="M587" s="62">
        <f>M591+M655</f>
        <v>0</v>
      </c>
      <c r="N587" s="62">
        <f>N591+N655</f>
        <v>0</v>
      </c>
      <c r="O587" s="84"/>
    </row>
    <row r="588" spans="1:15" ht="30.75" customHeight="1">
      <c r="A588" s="108" t="s">
        <v>660</v>
      </c>
      <c r="B588" s="114" t="s">
        <v>659</v>
      </c>
      <c r="C588" s="115"/>
      <c r="D588" s="116"/>
      <c r="E588" s="123" t="s">
        <v>128</v>
      </c>
      <c r="F588" s="80" t="s">
        <v>323</v>
      </c>
      <c r="G588" s="61">
        <f>SUM(G589:G591)</f>
        <v>68757.5</v>
      </c>
      <c r="H588" s="61">
        <f t="shared" ref="H588:N588" si="296">SUM(H589:H591)</f>
        <v>67257.100000000006</v>
      </c>
      <c r="I588" s="61">
        <f t="shared" si="296"/>
        <v>56850.100000000006</v>
      </c>
      <c r="J588" s="61">
        <f t="shared" si="296"/>
        <v>55517.100000000006</v>
      </c>
      <c r="K588" s="61">
        <f t="shared" si="296"/>
        <v>11907.4</v>
      </c>
      <c r="L588" s="61">
        <f t="shared" si="296"/>
        <v>11740</v>
      </c>
      <c r="M588" s="61">
        <f t="shared" si="296"/>
        <v>0</v>
      </c>
      <c r="N588" s="61">
        <f t="shared" si="296"/>
        <v>0</v>
      </c>
      <c r="O588" s="77"/>
    </row>
    <row r="589" spans="1:15" ht="25.5" customHeight="1">
      <c r="A589" s="109"/>
      <c r="B589" s="117"/>
      <c r="C589" s="118"/>
      <c r="D589" s="119"/>
      <c r="E589" s="124"/>
      <c r="F589" s="83">
        <v>2013</v>
      </c>
      <c r="G589" s="62">
        <f>G593+G597+G601+G605+G609+G613+G617+G621+G625+G629+G633+G637+G641+G645+G649</f>
        <v>0</v>
      </c>
      <c r="H589" s="62">
        <f t="shared" ref="H589:N589" si="297">H593+H597+H601+H605+H609+H613+H617+H621+H625+H629+H633+H637+H641+H645+H649</f>
        <v>0</v>
      </c>
      <c r="I589" s="62">
        <f t="shared" si="297"/>
        <v>0</v>
      </c>
      <c r="J589" s="62">
        <f t="shared" si="297"/>
        <v>0</v>
      </c>
      <c r="K589" s="62">
        <f t="shared" si="297"/>
        <v>0</v>
      </c>
      <c r="L589" s="62">
        <f t="shared" si="297"/>
        <v>0</v>
      </c>
      <c r="M589" s="62">
        <f t="shared" si="297"/>
        <v>0</v>
      </c>
      <c r="N589" s="62">
        <f t="shared" si="297"/>
        <v>0</v>
      </c>
      <c r="O589" s="77"/>
    </row>
    <row r="590" spans="1:15" ht="32.25" customHeight="1">
      <c r="A590" s="109"/>
      <c r="B590" s="117"/>
      <c r="C590" s="118"/>
      <c r="D590" s="119"/>
      <c r="E590" s="124"/>
      <c r="F590" s="83">
        <v>2014</v>
      </c>
      <c r="G590" s="62">
        <f>G594+G598+G602+G606+G610+G614+G618+G622+G626+G630+G634+G638+G642+G646+G650</f>
        <v>37672.5</v>
      </c>
      <c r="H590" s="62">
        <f t="shared" ref="H590:N590" si="298">H594+H598+H602+H606+H610+H614+H618+H622+H626+H630+H634+H638+H642+H646+H650</f>
        <v>37672.5</v>
      </c>
      <c r="I590" s="62">
        <f t="shared" si="298"/>
        <v>29965.100000000002</v>
      </c>
      <c r="J590" s="62">
        <f t="shared" si="298"/>
        <v>29965.100000000002</v>
      </c>
      <c r="K590" s="62">
        <f t="shared" si="298"/>
        <v>7707.4</v>
      </c>
      <c r="L590" s="62">
        <f t="shared" si="298"/>
        <v>7707.4</v>
      </c>
      <c r="M590" s="62">
        <f t="shared" si="298"/>
        <v>0</v>
      </c>
      <c r="N590" s="62">
        <f t="shared" si="298"/>
        <v>0</v>
      </c>
      <c r="O590" s="77"/>
    </row>
    <row r="591" spans="1:15" ht="42.75" customHeight="1">
      <c r="A591" s="113"/>
      <c r="B591" s="120"/>
      <c r="C591" s="121"/>
      <c r="D591" s="122"/>
      <c r="E591" s="125"/>
      <c r="F591" s="83">
        <v>2015</v>
      </c>
      <c r="G591" s="62">
        <f>G595+G599+G603+G607+G611+G615+G619+G623+G627+G631+G635+G639+G643+G647+G651</f>
        <v>31085</v>
      </c>
      <c r="H591" s="62">
        <f t="shared" ref="H591:N591" si="299">H595+H599+H603+H607+H611+H615+H619+H623+H627+H631+H635+H639+H643+H647+H651</f>
        <v>29584.6</v>
      </c>
      <c r="I591" s="62">
        <f t="shared" si="299"/>
        <v>26885</v>
      </c>
      <c r="J591" s="62">
        <f t="shared" si="299"/>
        <v>25552</v>
      </c>
      <c r="K591" s="62">
        <f t="shared" si="299"/>
        <v>4200</v>
      </c>
      <c r="L591" s="62">
        <f t="shared" si="299"/>
        <v>4032.6</v>
      </c>
      <c r="M591" s="62">
        <f t="shared" si="299"/>
        <v>0</v>
      </c>
      <c r="N591" s="62">
        <f t="shared" si="299"/>
        <v>0</v>
      </c>
      <c r="O591" s="77"/>
    </row>
    <row r="592" spans="1:15" ht="37.5" customHeight="1">
      <c r="A592" s="108" t="s">
        <v>421</v>
      </c>
      <c r="B592" s="99" t="s">
        <v>407</v>
      </c>
      <c r="C592" s="100"/>
      <c r="D592" s="101"/>
      <c r="E592" s="111" t="s">
        <v>294</v>
      </c>
      <c r="F592" s="87" t="s">
        <v>323</v>
      </c>
      <c r="G592" s="72">
        <f t="shared" ref="G592:N592" si="300">SUM(G593:G594)</f>
        <v>2908.8</v>
      </c>
      <c r="H592" s="72">
        <f t="shared" si="300"/>
        <v>2908.8</v>
      </c>
      <c r="I592" s="72">
        <f t="shared" si="300"/>
        <v>2327</v>
      </c>
      <c r="J592" s="72">
        <f t="shared" si="300"/>
        <v>2327</v>
      </c>
      <c r="K592" s="72">
        <f t="shared" si="300"/>
        <v>581.79999999999995</v>
      </c>
      <c r="L592" s="72">
        <f t="shared" si="300"/>
        <v>581.79999999999995</v>
      </c>
      <c r="M592" s="72">
        <f t="shared" si="300"/>
        <v>0</v>
      </c>
      <c r="N592" s="72">
        <f t="shared" si="300"/>
        <v>0</v>
      </c>
      <c r="O592" s="21"/>
    </row>
    <row r="593" spans="1:15" ht="37.5" customHeight="1">
      <c r="A593" s="109"/>
      <c r="B593" s="102"/>
      <c r="C593" s="103"/>
      <c r="D593" s="104"/>
      <c r="E593" s="170"/>
      <c r="F593" s="87">
        <v>2013</v>
      </c>
      <c r="G593" s="65">
        <f t="shared" ref="G593:H595" si="301">I593+K593+M593</f>
        <v>0</v>
      </c>
      <c r="H593" s="65">
        <f t="shared" si="301"/>
        <v>0</v>
      </c>
      <c r="I593" s="87">
        <v>0</v>
      </c>
      <c r="J593" s="72">
        <v>0</v>
      </c>
      <c r="K593" s="72">
        <v>0</v>
      </c>
      <c r="L593" s="72">
        <v>0</v>
      </c>
      <c r="M593" s="87">
        <v>0</v>
      </c>
      <c r="N593" s="87">
        <v>0</v>
      </c>
      <c r="O593" s="87"/>
    </row>
    <row r="594" spans="1:15" ht="73.5" customHeight="1">
      <c r="A594" s="109"/>
      <c r="B594" s="102"/>
      <c r="C594" s="103"/>
      <c r="D594" s="104"/>
      <c r="E594" s="170"/>
      <c r="F594" s="76">
        <v>2014</v>
      </c>
      <c r="G594" s="71">
        <f t="shared" si="301"/>
        <v>2908.8</v>
      </c>
      <c r="H594" s="71">
        <f t="shared" si="301"/>
        <v>2908.8</v>
      </c>
      <c r="I594" s="63">
        <v>2327</v>
      </c>
      <c r="J594" s="63">
        <v>2327</v>
      </c>
      <c r="K594" s="63">
        <v>581.79999999999995</v>
      </c>
      <c r="L594" s="63">
        <v>581.79999999999995</v>
      </c>
      <c r="M594" s="76">
        <v>0</v>
      </c>
      <c r="N594" s="76">
        <v>0</v>
      </c>
      <c r="O594" s="74" t="s">
        <v>449</v>
      </c>
    </row>
    <row r="595" spans="1:15" ht="34.5" customHeight="1">
      <c r="A595" s="113"/>
      <c r="B595" s="271"/>
      <c r="C595" s="162"/>
      <c r="D595" s="163"/>
      <c r="E595" s="113"/>
      <c r="F595" s="87">
        <v>2015</v>
      </c>
      <c r="G595" s="71">
        <f t="shared" si="301"/>
        <v>0</v>
      </c>
      <c r="H595" s="71">
        <f t="shared" si="301"/>
        <v>0</v>
      </c>
      <c r="I595" s="63">
        <v>0</v>
      </c>
      <c r="J595" s="63">
        <v>0</v>
      </c>
      <c r="K595" s="63">
        <v>0</v>
      </c>
      <c r="L595" s="63">
        <v>0</v>
      </c>
      <c r="M595" s="76">
        <v>0</v>
      </c>
      <c r="N595" s="76">
        <v>0</v>
      </c>
      <c r="O595" s="74"/>
    </row>
    <row r="596" spans="1:15" ht="36.75" customHeight="1">
      <c r="A596" s="108" t="s">
        <v>422</v>
      </c>
      <c r="B596" s="99" t="s">
        <v>420</v>
      </c>
      <c r="C596" s="100"/>
      <c r="D596" s="101"/>
      <c r="E596" s="111" t="s">
        <v>294</v>
      </c>
      <c r="F596" s="87" t="s">
        <v>323</v>
      </c>
      <c r="G596" s="72">
        <f t="shared" ref="G596:N596" si="302">SUM(G597:G598)</f>
        <v>2908.8</v>
      </c>
      <c r="H596" s="72">
        <f t="shared" si="302"/>
        <v>2908.8</v>
      </c>
      <c r="I596" s="72">
        <f t="shared" si="302"/>
        <v>2327</v>
      </c>
      <c r="J596" s="72">
        <f t="shared" si="302"/>
        <v>2327</v>
      </c>
      <c r="K596" s="72">
        <f t="shared" si="302"/>
        <v>581.79999999999995</v>
      </c>
      <c r="L596" s="72">
        <f t="shared" si="302"/>
        <v>581.79999999999995</v>
      </c>
      <c r="M596" s="72">
        <f t="shared" si="302"/>
        <v>0</v>
      </c>
      <c r="N596" s="72">
        <f t="shared" si="302"/>
        <v>0</v>
      </c>
      <c r="O596" s="87"/>
    </row>
    <row r="597" spans="1:15" ht="60.75" customHeight="1">
      <c r="A597" s="109"/>
      <c r="B597" s="102"/>
      <c r="C597" s="103"/>
      <c r="D597" s="104"/>
      <c r="E597" s="112"/>
      <c r="F597" s="87">
        <v>2013</v>
      </c>
      <c r="G597" s="65">
        <f t="shared" ref="G597:H599" si="303">I597+K597+M597</f>
        <v>0</v>
      </c>
      <c r="H597" s="65">
        <f t="shared" si="303"/>
        <v>0</v>
      </c>
      <c r="I597" s="87">
        <v>0</v>
      </c>
      <c r="J597" s="72">
        <v>0</v>
      </c>
      <c r="K597" s="72">
        <v>0</v>
      </c>
      <c r="L597" s="72">
        <v>0</v>
      </c>
      <c r="M597" s="87">
        <v>0</v>
      </c>
      <c r="N597" s="87">
        <v>0</v>
      </c>
      <c r="O597" s="87"/>
    </row>
    <row r="598" spans="1:15" ht="52.5" customHeight="1">
      <c r="A598" s="109"/>
      <c r="B598" s="102"/>
      <c r="C598" s="103"/>
      <c r="D598" s="104"/>
      <c r="E598" s="112"/>
      <c r="F598" s="87">
        <v>2014</v>
      </c>
      <c r="G598" s="65">
        <f t="shared" si="303"/>
        <v>2908.8</v>
      </c>
      <c r="H598" s="65">
        <f t="shared" si="303"/>
        <v>2908.8</v>
      </c>
      <c r="I598" s="72">
        <v>2327</v>
      </c>
      <c r="J598" s="72">
        <v>2327</v>
      </c>
      <c r="K598" s="72">
        <v>581.79999999999995</v>
      </c>
      <c r="L598" s="72">
        <v>581.79999999999995</v>
      </c>
      <c r="M598" s="87">
        <v>0</v>
      </c>
      <c r="N598" s="87">
        <v>0</v>
      </c>
      <c r="O598" s="77" t="s">
        <v>657</v>
      </c>
    </row>
    <row r="599" spans="1:15" ht="132" customHeight="1">
      <c r="A599" s="113"/>
      <c r="B599" s="99" t="s">
        <v>603</v>
      </c>
      <c r="C599" s="100"/>
      <c r="D599" s="101"/>
      <c r="E599" s="113"/>
      <c r="F599" s="87">
        <v>2015</v>
      </c>
      <c r="G599" s="65">
        <f t="shared" si="303"/>
        <v>500</v>
      </c>
      <c r="H599" s="65">
        <f t="shared" si="303"/>
        <v>499.6</v>
      </c>
      <c r="I599" s="72">
        <v>0</v>
      </c>
      <c r="J599" s="72">
        <v>0</v>
      </c>
      <c r="K599" s="72">
        <v>500</v>
      </c>
      <c r="L599" s="72">
        <v>499.6</v>
      </c>
      <c r="M599" s="87">
        <v>0</v>
      </c>
      <c r="N599" s="87">
        <v>0</v>
      </c>
      <c r="O599" s="77" t="s">
        <v>658</v>
      </c>
    </row>
    <row r="600" spans="1:15" ht="36.75" customHeight="1">
      <c r="A600" s="108" t="s">
        <v>423</v>
      </c>
      <c r="B600" s="99" t="s">
        <v>424</v>
      </c>
      <c r="C600" s="100"/>
      <c r="D600" s="101"/>
      <c r="E600" s="111" t="s">
        <v>54</v>
      </c>
      <c r="F600" s="87" t="s">
        <v>323</v>
      </c>
      <c r="G600" s="72">
        <f t="shared" ref="G600:N600" si="304">SUM(G601:G602)</f>
        <v>2168.4</v>
      </c>
      <c r="H600" s="72">
        <f t="shared" si="304"/>
        <v>2168.4</v>
      </c>
      <c r="I600" s="72">
        <f t="shared" si="304"/>
        <v>1951.6</v>
      </c>
      <c r="J600" s="72">
        <f t="shared" si="304"/>
        <v>1951.6</v>
      </c>
      <c r="K600" s="72">
        <f t="shared" si="304"/>
        <v>216.8</v>
      </c>
      <c r="L600" s="72">
        <f t="shared" si="304"/>
        <v>216.8</v>
      </c>
      <c r="M600" s="72">
        <f t="shared" si="304"/>
        <v>0</v>
      </c>
      <c r="N600" s="72">
        <f t="shared" si="304"/>
        <v>0</v>
      </c>
      <c r="O600" s="87"/>
    </row>
    <row r="601" spans="1:15" ht="39" customHeight="1">
      <c r="A601" s="109"/>
      <c r="B601" s="102"/>
      <c r="C601" s="103"/>
      <c r="D601" s="104"/>
      <c r="E601" s="112"/>
      <c r="F601" s="87">
        <v>2013</v>
      </c>
      <c r="G601" s="65">
        <f t="shared" ref="G601:H603" si="305">I601+K601+M601</f>
        <v>0</v>
      </c>
      <c r="H601" s="65">
        <f t="shared" si="305"/>
        <v>0</v>
      </c>
      <c r="I601" s="87">
        <v>0</v>
      </c>
      <c r="J601" s="72">
        <v>0</v>
      </c>
      <c r="K601" s="72">
        <v>0</v>
      </c>
      <c r="L601" s="72">
        <v>0</v>
      </c>
      <c r="M601" s="87">
        <v>0</v>
      </c>
      <c r="N601" s="87">
        <v>0</v>
      </c>
      <c r="O601" s="87"/>
    </row>
    <row r="602" spans="1:15" ht="42.75" customHeight="1">
      <c r="A602" s="109"/>
      <c r="B602" s="102"/>
      <c r="C602" s="103"/>
      <c r="D602" s="104"/>
      <c r="E602" s="112"/>
      <c r="F602" s="87">
        <v>2014</v>
      </c>
      <c r="G602" s="65">
        <f t="shared" si="305"/>
        <v>2168.4</v>
      </c>
      <c r="H602" s="65">
        <f t="shared" si="305"/>
        <v>2168.4</v>
      </c>
      <c r="I602" s="72">
        <v>1951.6</v>
      </c>
      <c r="J602" s="72">
        <v>1951.6</v>
      </c>
      <c r="K602" s="72">
        <v>216.8</v>
      </c>
      <c r="L602" s="72">
        <v>216.8</v>
      </c>
      <c r="M602" s="87">
        <v>0</v>
      </c>
      <c r="N602" s="87">
        <v>0</v>
      </c>
      <c r="O602" s="83"/>
    </row>
    <row r="603" spans="1:15" ht="100.5" customHeight="1">
      <c r="A603" s="113"/>
      <c r="B603" s="99" t="s">
        <v>604</v>
      </c>
      <c r="C603" s="100"/>
      <c r="D603" s="101"/>
      <c r="E603" s="113"/>
      <c r="F603" s="87">
        <v>2015</v>
      </c>
      <c r="G603" s="65">
        <f t="shared" si="305"/>
        <v>1539</v>
      </c>
      <c r="H603" s="65">
        <f t="shared" si="305"/>
        <v>1539</v>
      </c>
      <c r="I603" s="72">
        <v>1385</v>
      </c>
      <c r="J603" s="72">
        <v>1385</v>
      </c>
      <c r="K603" s="72">
        <v>154</v>
      </c>
      <c r="L603" s="72">
        <v>154</v>
      </c>
      <c r="M603" s="87">
        <v>0</v>
      </c>
      <c r="N603" s="87">
        <v>0</v>
      </c>
      <c r="O603" s="77" t="s">
        <v>530</v>
      </c>
    </row>
    <row r="604" spans="1:15" ht="45.75" customHeight="1">
      <c r="A604" s="108" t="s">
        <v>426</v>
      </c>
      <c r="B604" s="272" t="s">
        <v>425</v>
      </c>
      <c r="C604" s="272"/>
      <c r="D604" s="272"/>
      <c r="E604" s="111" t="s">
        <v>57</v>
      </c>
      <c r="F604" s="87" t="s">
        <v>323</v>
      </c>
      <c r="G604" s="72">
        <f t="shared" ref="G604:N604" si="306">SUM(G605:G606)</f>
        <v>5841</v>
      </c>
      <c r="H604" s="72">
        <f t="shared" si="306"/>
        <v>5841</v>
      </c>
      <c r="I604" s="72">
        <f t="shared" si="306"/>
        <v>4300</v>
      </c>
      <c r="J604" s="72">
        <f t="shared" si="306"/>
        <v>4300</v>
      </c>
      <c r="K604" s="72">
        <f t="shared" si="306"/>
        <v>1541</v>
      </c>
      <c r="L604" s="72">
        <f t="shared" si="306"/>
        <v>1541</v>
      </c>
      <c r="M604" s="72">
        <f t="shared" si="306"/>
        <v>0</v>
      </c>
      <c r="N604" s="72">
        <f t="shared" si="306"/>
        <v>0</v>
      </c>
      <c r="O604" s="87"/>
    </row>
    <row r="605" spans="1:15" ht="52.5" customHeight="1">
      <c r="A605" s="109"/>
      <c r="B605" s="272"/>
      <c r="C605" s="272"/>
      <c r="D605" s="272"/>
      <c r="E605" s="170"/>
      <c r="F605" s="87">
        <v>2013</v>
      </c>
      <c r="G605" s="65">
        <f t="shared" ref="G605:H607" si="307">I605+K605+M605</f>
        <v>0</v>
      </c>
      <c r="H605" s="65">
        <f t="shared" si="307"/>
        <v>0</v>
      </c>
      <c r="I605" s="87">
        <v>0</v>
      </c>
      <c r="J605" s="72">
        <v>0</v>
      </c>
      <c r="K605" s="72">
        <v>0</v>
      </c>
      <c r="L605" s="72">
        <v>0</v>
      </c>
      <c r="M605" s="87">
        <v>0</v>
      </c>
      <c r="N605" s="87">
        <v>0</v>
      </c>
      <c r="O605" s="87"/>
    </row>
    <row r="606" spans="1:15" ht="155.25" customHeight="1">
      <c r="A606" s="109"/>
      <c r="B606" s="272"/>
      <c r="C606" s="272"/>
      <c r="D606" s="272"/>
      <c r="E606" s="170"/>
      <c r="F606" s="87">
        <v>2014</v>
      </c>
      <c r="G606" s="65">
        <f t="shared" si="307"/>
        <v>5841</v>
      </c>
      <c r="H606" s="65">
        <f t="shared" si="307"/>
        <v>5841</v>
      </c>
      <c r="I606" s="72">
        <v>4300</v>
      </c>
      <c r="J606" s="72">
        <v>4300</v>
      </c>
      <c r="K606" s="72">
        <v>1541</v>
      </c>
      <c r="L606" s="72">
        <v>1541</v>
      </c>
      <c r="M606" s="87">
        <v>0</v>
      </c>
      <c r="N606" s="87">
        <v>0</v>
      </c>
      <c r="O606" s="77" t="s">
        <v>530</v>
      </c>
    </row>
    <row r="607" spans="1:15" ht="258" customHeight="1">
      <c r="A607" s="113"/>
      <c r="B607" s="272" t="s">
        <v>605</v>
      </c>
      <c r="C607" s="272"/>
      <c r="D607" s="272"/>
      <c r="E607" s="113"/>
      <c r="F607" s="87">
        <v>2015</v>
      </c>
      <c r="G607" s="65">
        <f t="shared" si="307"/>
        <v>4445</v>
      </c>
      <c r="H607" s="65">
        <f t="shared" si="307"/>
        <v>4445</v>
      </c>
      <c r="I607" s="72">
        <v>4000</v>
      </c>
      <c r="J607" s="72">
        <v>4000</v>
      </c>
      <c r="K607" s="72">
        <v>445</v>
      </c>
      <c r="L607" s="72">
        <v>445</v>
      </c>
      <c r="M607" s="87">
        <v>0</v>
      </c>
      <c r="N607" s="87">
        <v>0</v>
      </c>
      <c r="O607" s="77" t="s">
        <v>674</v>
      </c>
    </row>
    <row r="608" spans="1:15" ht="33.75" customHeight="1">
      <c r="A608" s="108" t="s">
        <v>427</v>
      </c>
      <c r="B608" s="99" t="s">
        <v>428</v>
      </c>
      <c r="C608" s="100"/>
      <c r="D608" s="101"/>
      <c r="E608" s="111" t="s">
        <v>430</v>
      </c>
      <c r="F608" s="87" t="s">
        <v>323</v>
      </c>
      <c r="G608" s="72">
        <f t="shared" ref="G608:N608" si="308">SUM(G609:G610)</f>
        <v>4144.6000000000004</v>
      </c>
      <c r="H608" s="72">
        <f t="shared" si="308"/>
        <v>4144.6000000000004</v>
      </c>
      <c r="I608" s="72">
        <f t="shared" si="308"/>
        <v>1963.6</v>
      </c>
      <c r="J608" s="72">
        <f t="shared" si="308"/>
        <v>1963.6</v>
      </c>
      <c r="K608" s="72">
        <f t="shared" si="308"/>
        <v>2181</v>
      </c>
      <c r="L608" s="72">
        <f t="shared" si="308"/>
        <v>2181</v>
      </c>
      <c r="M608" s="72">
        <f t="shared" si="308"/>
        <v>0</v>
      </c>
      <c r="N608" s="72">
        <f t="shared" si="308"/>
        <v>0</v>
      </c>
      <c r="O608" s="87"/>
    </row>
    <row r="609" spans="1:15" ht="35.25" customHeight="1">
      <c r="A609" s="109"/>
      <c r="B609" s="102"/>
      <c r="C609" s="103"/>
      <c r="D609" s="104"/>
      <c r="E609" s="171"/>
      <c r="F609" s="87">
        <v>2013</v>
      </c>
      <c r="G609" s="65">
        <f t="shared" ref="G609:H611" si="309">I609+K609+M609</f>
        <v>0</v>
      </c>
      <c r="H609" s="65">
        <f t="shared" si="309"/>
        <v>0</v>
      </c>
      <c r="I609" s="87">
        <v>0</v>
      </c>
      <c r="J609" s="72">
        <v>0</v>
      </c>
      <c r="K609" s="72">
        <v>0</v>
      </c>
      <c r="L609" s="72">
        <v>0</v>
      </c>
      <c r="M609" s="87">
        <v>0</v>
      </c>
      <c r="N609" s="87">
        <v>0</v>
      </c>
      <c r="O609" s="87"/>
    </row>
    <row r="610" spans="1:15" ht="78.75" customHeight="1">
      <c r="A610" s="109"/>
      <c r="B610" s="102"/>
      <c r="C610" s="103"/>
      <c r="D610" s="104"/>
      <c r="E610" s="171"/>
      <c r="F610" s="87">
        <v>2014</v>
      </c>
      <c r="G610" s="65">
        <f t="shared" si="309"/>
        <v>4144.6000000000004</v>
      </c>
      <c r="H610" s="65">
        <f t="shared" si="309"/>
        <v>4144.6000000000004</v>
      </c>
      <c r="I610" s="72">
        <v>1963.6</v>
      </c>
      <c r="J610" s="72">
        <v>1963.6</v>
      </c>
      <c r="K610" s="72">
        <v>2181</v>
      </c>
      <c r="L610" s="72">
        <v>2181</v>
      </c>
      <c r="M610" s="87">
        <v>0</v>
      </c>
      <c r="N610" s="87">
        <v>0</v>
      </c>
      <c r="O610" s="77" t="s">
        <v>530</v>
      </c>
    </row>
    <row r="611" spans="1:15" ht="180" customHeight="1">
      <c r="A611" s="82"/>
      <c r="B611" s="99" t="s">
        <v>606</v>
      </c>
      <c r="C611" s="100"/>
      <c r="D611" s="101"/>
      <c r="E611" s="113"/>
      <c r="F611" s="87">
        <v>2015</v>
      </c>
      <c r="G611" s="65">
        <f t="shared" si="309"/>
        <v>2223</v>
      </c>
      <c r="H611" s="65">
        <f t="shared" si="309"/>
        <v>2223</v>
      </c>
      <c r="I611" s="72">
        <v>2000</v>
      </c>
      <c r="J611" s="72">
        <v>2000</v>
      </c>
      <c r="K611" s="72">
        <v>223</v>
      </c>
      <c r="L611" s="72">
        <v>223</v>
      </c>
      <c r="M611" s="87">
        <v>0</v>
      </c>
      <c r="N611" s="87">
        <v>0</v>
      </c>
      <c r="O611" s="66" t="s">
        <v>673</v>
      </c>
    </row>
    <row r="612" spans="1:15" ht="55.5" customHeight="1">
      <c r="A612" s="108" t="s">
        <v>431</v>
      </c>
      <c r="B612" s="99" t="s">
        <v>429</v>
      </c>
      <c r="C612" s="100"/>
      <c r="D612" s="101"/>
      <c r="E612" s="111" t="s">
        <v>296</v>
      </c>
      <c r="F612" s="87" t="s">
        <v>323</v>
      </c>
      <c r="G612" s="72">
        <f t="shared" ref="G612:N612" si="310">SUM(G613:G614)</f>
        <v>3292.7</v>
      </c>
      <c r="H612" s="72">
        <f t="shared" si="310"/>
        <v>3292.7</v>
      </c>
      <c r="I612" s="72">
        <f t="shared" si="310"/>
        <v>2575.5</v>
      </c>
      <c r="J612" s="72">
        <f t="shared" si="310"/>
        <v>2575.5</v>
      </c>
      <c r="K612" s="72">
        <f t="shared" si="310"/>
        <v>717.2</v>
      </c>
      <c r="L612" s="72">
        <f t="shared" si="310"/>
        <v>717.2</v>
      </c>
      <c r="M612" s="72">
        <f t="shared" si="310"/>
        <v>0</v>
      </c>
      <c r="N612" s="72">
        <f t="shared" si="310"/>
        <v>0</v>
      </c>
      <c r="O612" s="87"/>
    </row>
    <row r="613" spans="1:15" ht="42" customHeight="1">
      <c r="A613" s="109"/>
      <c r="B613" s="102"/>
      <c r="C613" s="103"/>
      <c r="D613" s="104"/>
      <c r="E613" s="171"/>
      <c r="F613" s="87">
        <v>2013</v>
      </c>
      <c r="G613" s="65">
        <f t="shared" ref="G613:H655" si="311">I613+K613+M613</f>
        <v>0</v>
      </c>
      <c r="H613" s="63">
        <f t="shared" si="311"/>
        <v>0</v>
      </c>
      <c r="I613" s="87">
        <v>0</v>
      </c>
      <c r="J613" s="72">
        <v>0</v>
      </c>
      <c r="K613" s="72">
        <v>0</v>
      </c>
      <c r="L613" s="72">
        <v>0</v>
      </c>
      <c r="M613" s="87">
        <v>0</v>
      </c>
      <c r="N613" s="87">
        <v>0</v>
      </c>
      <c r="O613" s="87"/>
    </row>
    <row r="614" spans="1:15" ht="52.5" customHeight="1">
      <c r="A614" s="109"/>
      <c r="B614" s="102"/>
      <c r="C614" s="103"/>
      <c r="D614" s="104"/>
      <c r="E614" s="171"/>
      <c r="F614" s="87">
        <v>2014</v>
      </c>
      <c r="G614" s="65">
        <f t="shared" si="311"/>
        <v>3292.7</v>
      </c>
      <c r="H614" s="63">
        <f t="shared" si="311"/>
        <v>3292.7</v>
      </c>
      <c r="I614" s="72">
        <v>2575.5</v>
      </c>
      <c r="J614" s="72">
        <v>2575.5</v>
      </c>
      <c r="K614" s="72">
        <v>717.2</v>
      </c>
      <c r="L614" s="72">
        <v>717.2</v>
      </c>
      <c r="M614" s="87">
        <v>0</v>
      </c>
      <c r="N614" s="87">
        <v>0</v>
      </c>
      <c r="O614" s="77" t="s">
        <v>530</v>
      </c>
    </row>
    <row r="615" spans="1:15" ht="253.5" customHeight="1">
      <c r="A615" s="113"/>
      <c r="B615" s="99" t="s">
        <v>607</v>
      </c>
      <c r="C615" s="100"/>
      <c r="D615" s="101"/>
      <c r="E615" s="113"/>
      <c r="F615" s="87">
        <v>2015</v>
      </c>
      <c r="G615" s="65">
        <f t="shared" si="311"/>
        <v>4445</v>
      </c>
      <c r="H615" s="63">
        <f t="shared" si="311"/>
        <v>4445</v>
      </c>
      <c r="I615" s="72">
        <v>4000</v>
      </c>
      <c r="J615" s="72">
        <v>4000</v>
      </c>
      <c r="K615" s="72">
        <v>445</v>
      </c>
      <c r="L615" s="72">
        <v>445</v>
      </c>
      <c r="M615" s="87">
        <v>0</v>
      </c>
      <c r="N615" s="87">
        <v>0</v>
      </c>
      <c r="O615" s="77" t="s">
        <v>670</v>
      </c>
    </row>
    <row r="616" spans="1:15" ht="45.75" customHeight="1">
      <c r="A616" s="108" t="s">
        <v>432</v>
      </c>
      <c r="B616" s="99" t="s">
        <v>433</v>
      </c>
      <c r="C616" s="100"/>
      <c r="D616" s="101"/>
      <c r="E616" s="111" t="s">
        <v>436</v>
      </c>
      <c r="F616" s="87" t="s">
        <v>323</v>
      </c>
      <c r="G616" s="72">
        <f t="shared" ref="G616:N616" si="312">SUM(G617:G618)</f>
        <v>1789.1000000000001</v>
      </c>
      <c r="H616" s="72">
        <f t="shared" si="312"/>
        <v>1789.1000000000001</v>
      </c>
      <c r="I616" s="72">
        <f t="shared" si="312"/>
        <v>1610.2</v>
      </c>
      <c r="J616" s="72">
        <f t="shared" si="312"/>
        <v>1610.2</v>
      </c>
      <c r="K616" s="72">
        <f t="shared" si="312"/>
        <v>178.9</v>
      </c>
      <c r="L616" s="72">
        <f t="shared" si="312"/>
        <v>178.9</v>
      </c>
      <c r="M616" s="72">
        <f t="shared" si="312"/>
        <v>0</v>
      </c>
      <c r="N616" s="72">
        <f t="shared" si="312"/>
        <v>0</v>
      </c>
      <c r="O616" s="87"/>
    </row>
    <row r="617" spans="1:15" ht="41.25" customHeight="1">
      <c r="A617" s="109"/>
      <c r="B617" s="102"/>
      <c r="C617" s="103"/>
      <c r="D617" s="104"/>
      <c r="E617" s="171"/>
      <c r="F617" s="87">
        <v>2013</v>
      </c>
      <c r="G617" s="65">
        <f t="shared" si="311"/>
        <v>0</v>
      </c>
      <c r="H617" s="63">
        <f t="shared" si="311"/>
        <v>0</v>
      </c>
      <c r="I617" s="87">
        <v>0</v>
      </c>
      <c r="J617" s="72">
        <v>0</v>
      </c>
      <c r="K617" s="72">
        <v>0</v>
      </c>
      <c r="L617" s="72">
        <v>0</v>
      </c>
      <c r="M617" s="87">
        <v>0</v>
      </c>
      <c r="N617" s="87">
        <v>0</v>
      </c>
      <c r="O617" s="87"/>
    </row>
    <row r="618" spans="1:15" ht="39.75" customHeight="1">
      <c r="A618" s="109"/>
      <c r="B618" s="102"/>
      <c r="C618" s="103"/>
      <c r="D618" s="104"/>
      <c r="E618" s="171"/>
      <c r="F618" s="87">
        <v>2014</v>
      </c>
      <c r="G618" s="65">
        <f t="shared" si="311"/>
        <v>1789.1000000000001</v>
      </c>
      <c r="H618" s="63">
        <f t="shared" si="311"/>
        <v>1789.1000000000001</v>
      </c>
      <c r="I618" s="72">
        <v>1610.2</v>
      </c>
      <c r="J618" s="72">
        <v>1610.2</v>
      </c>
      <c r="K618" s="72">
        <v>178.9</v>
      </c>
      <c r="L618" s="72">
        <v>178.9</v>
      </c>
      <c r="M618" s="87">
        <v>0</v>
      </c>
      <c r="N618" s="87">
        <v>0</v>
      </c>
      <c r="O618" s="77" t="s">
        <v>530</v>
      </c>
    </row>
    <row r="619" spans="1:15" ht="194.25" customHeight="1">
      <c r="A619" s="113"/>
      <c r="B619" s="99" t="s">
        <v>608</v>
      </c>
      <c r="C619" s="100"/>
      <c r="D619" s="101"/>
      <c r="E619" s="113"/>
      <c r="F619" s="87">
        <v>2015</v>
      </c>
      <c r="G619" s="65">
        <f t="shared" si="311"/>
        <v>2223</v>
      </c>
      <c r="H619" s="63">
        <f t="shared" si="311"/>
        <v>2223</v>
      </c>
      <c r="I619" s="72">
        <v>2000</v>
      </c>
      <c r="J619" s="72">
        <v>2000</v>
      </c>
      <c r="K619" s="72">
        <v>223</v>
      </c>
      <c r="L619" s="72">
        <v>223</v>
      </c>
      <c r="M619" s="87">
        <v>0</v>
      </c>
      <c r="N619" s="87">
        <v>0</v>
      </c>
      <c r="O619" s="66" t="s">
        <v>671</v>
      </c>
    </row>
    <row r="620" spans="1:15" ht="39" customHeight="1">
      <c r="A620" s="108" t="s">
        <v>434</v>
      </c>
      <c r="B620" s="99" t="s">
        <v>435</v>
      </c>
      <c r="C620" s="100"/>
      <c r="D620" s="101"/>
      <c r="E620" s="111" t="s">
        <v>53</v>
      </c>
      <c r="F620" s="87" t="s">
        <v>323</v>
      </c>
      <c r="G620" s="72">
        <f t="shared" ref="G620:N620" si="313">SUM(G621:G622)</f>
        <v>2233.9</v>
      </c>
      <c r="H620" s="72">
        <f t="shared" si="313"/>
        <v>2233.9</v>
      </c>
      <c r="I620" s="72">
        <f t="shared" si="313"/>
        <v>2009.7</v>
      </c>
      <c r="J620" s="72">
        <f t="shared" si="313"/>
        <v>2009.7</v>
      </c>
      <c r="K620" s="72">
        <f t="shared" si="313"/>
        <v>224.2</v>
      </c>
      <c r="L620" s="72">
        <f t="shared" si="313"/>
        <v>224.2</v>
      </c>
      <c r="M620" s="72">
        <f t="shared" si="313"/>
        <v>0</v>
      </c>
      <c r="N620" s="72">
        <f t="shared" si="313"/>
        <v>0</v>
      </c>
      <c r="O620" s="87"/>
    </row>
    <row r="621" spans="1:15" ht="39.75" customHeight="1">
      <c r="A621" s="109"/>
      <c r="B621" s="102"/>
      <c r="C621" s="103"/>
      <c r="D621" s="104"/>
      <c r="E621" s="170"/>
      <c r="F621" s="87">
        <v>2013</v>
      </c>
      <c r="G621" s="65">
        <f t="shared" si="311"/>
        <v>0</v>
      </c>
      <c r="H621" s="63">
        <f t="shared" si="311"/>
        <v>0</v>
      </c>
      <c r="I621" s="87">
        <v>0</v>
      </c>
      <c r="J621" s="72">
        <v>0</v>
      </c>
      <c r="K621" s="72">
        <v>0</v>
      </c>
      <c r="L621" s="72">
        <v>0</v>
      </c>
      <c r="M621" s="87">
        <v>0</v>
      </c>
      <c r="N621" s="87">
        <v>0</v>
      </c>
      <c r="O621" s="87"/>
    </row>
    <row r="622" spans="1:15" ht="36.75" customHeight="1">
      <c r="A622" s="109"/>
      <c r="B622" s="102"/>
      <c r="C622" s="103"/>
      <c r="D622" s="104"/>
      <c r="E622" s="170"/>
      <c r="F622" s="87">
        <v>2014</v>
      </c>
      <c r="G622" s="65">
        <f t="shared" si="311"/>
        <v>2233.9</v>
      </c>
      <c r="H622" s="63">
        <f t="shared" si="311"/>
        <v>2233.9</v>
      </c>
      <c r="I622" s="72">
        <v>2009.7</v>
      </c>
      <c r="J622" s="72">
        <v>2009.7</v>
      </c>
      <c r="K622" s="72">
        <v>224.2</v>
      </c>
      <c r="L622" s="72">
        <v>224.2</v>
      </c>
      <c r="M622" s="87">
        <v>0</v>
      </c>
      <c r="N622" s="87">
        <v>0</v>
      </c>
      <c r="O622" s="77" t="s">
        <v>530</v>
      </c>
    </row>
    <row r="623" spans="1:15" ht="105" customHeight="1">
      <c r="A623" s="113"/>
      <c r="B623" s="99" t="s">
        <v>609</v>
      </c>
      <c r="C623" s="100"/>
      <c r="D623" s="101"/>
      <c r="E623" s="113"/>
      <c r="F623" s="87">
        <v>2015</v>
      </c>
      <c r="G623" s="65">
        <f t="shared" si="311"/>
        <v>2223</v>
      </c>
      <c r="H623" s="63">
        <f t="shared" si="311"/>
        <v>2223</v>
      </c>
      <c r="I623" s="72">
        <v>2000</v>
      </c>
      <c r="J623" s="72">
        <v>2000</v>
      </c>
      <c r="K623" s="72">
        <v>223</v>
      </c>
      <c r="L623" s="72">
        <v>223</v>
      </c>
      <c r="M623" s="87">
        <v>0</v>
      </c>
      <c r="N623" s="87">
        <v>0</v>
      </c>
      <c r="O623" s="77" t="s">
        <v>530</v>
      </c>
    </row>
    <row r="624" spans="1:15" ht="29.25" customHeight="1">
      <c r="A624" s="108" t="s">
        <v>437</v>
      </c>
      <c r="B624" s="99" t="s">
        <v>615</v>
      </c>
      <c r="C624" s="100"/>
      <c r="D624" s="101"/>
      <c r="E624" s="178"/>
      <c r="F624" s="87" t="s">
        <v>323</v>
      </c>
      <c r="G624" s="72">
        <f>SUM(G625:G626)</f>
        <v>3300.5</v>
      </c>
      <c r="H624" s="72">
        <f t="shared" ref="H624:N624" si="314">SUM(H625:H626)</f>
        <v>3300.5</v>
      </c>
      <c r="I624" s="72">
        <f t="shared" si="314"/>
        <v>2970.5</v>
      </c>
      <c r="J624" s="72">
        <f t="shared" si="314"/>
        <v>2970.5</v>
      </c>
      <c r="K624" s="72">
        <f t="shared" si="314"/>
        <v>330</v>
      </c>
      <c r="L624" s="72">
        <f t="shared" si="314"/>
        <v>330</v>
      </c>
      <c r="M624" s="72">
        <f t="shared" si="314"/>
        <v>0</v>
      </c>
      <c r="N624" s="72">
        <f t="shared" si="314"/>
        <v>0</v>
      </c>
      <c r="O624" s="87"/>
    </row>
    <row r="625" spans="1:15" ht="39.75" customHeight="1">
      <c r="A625" s="109"/>
      <c r="B625" s="117"/>
      <c r="C625" s="118"/>
      <c r="D625" s="119"/>
      <c r="E625" s="171"/>
      <c r="F625" s="87">
        <v>2013</v>
      </c>
      <c r="G625" s="65">
        <f t="shared" si="311"/>
        <v>0</v>
      </c>
      <c r="H625" s="63">
        <f t="shared" si="311"/>
        <v>0</v>
      </c>
      <c r="I625" s="87">
        <v>0</v>
      </c>
      <c r="J625" s="72">
        <v>0</v>
      </c>
      <c r="K625" s="72">
        <v>0</v>
      </c>
      <c r="L625" s="72">
        <v>0</v>
      </c>
      <c r="M625" s="87">
        <v>0</v>
      </c>
      <c r="N625" s="87">
        <v>0</v>
      </c>
      <c r="O625" s="87"/>
    </row>
    <row r="626" spans="1:15" ht="44.25" customHeight="1">
      <c r="A626" s="109"/>
      <c r="B626" s="120"/>
      <c r="C626" s="121"/>
      <c r="D626" s="122"/>
      <c r="E626" s="171"/>
      <c r="F626" s="87">
        <v>2014</v>
      </c>
      <c r="G626" s="65">
        <f t="shared" si="311"/>
        <v>3300.5</v>
      </c>
      <c r="H626" s="63">
        <f t="shared" si="311"/>
        <v>3300.5</v>
      </c>
      <c r="I626" s="72">
        <v>2970.5</v>
      </c>
      <c r="J626" s="72">
        <v>2970.5</v>
      </c>
      <c r="K626" s="72">
        <v>330</v>
      </c>
      <c r="L626" s="72">
        <v>330</v>
      </c>
      <c r="M626" s="87">
        <v>0</v>
      </c>
      <c r="N626" s="87">
        <v>0</v>
      </c>
      <c r="O626" s="77" t="s">
        <v>530</v>
      </c>
    </row>
    <row r="627" spans="1:15" ht="203.25" customHeight="1">
      <c r="A627" s="113"/>
      <c r="B627" s="126" t="s">
        <v>614</v>
      </c>
      <c r="C627" s="162"/>
      <c r="D627" s="163"/>
      <c r="E627" s="113"/>
      <c r="F627" s="87">
        <v>2015</v>
      </c>
      <c r="G627" s="65">
        <f t="shared" si="311"/>
        <v>2651</v>
      </c>
      <c r="H627" s="63">
        <f t="shared" si="311"/>
        <v>2651</v>
      </c>
      <c r="I627" s="72">
        <v>2000</v>
      </c>
      <c r="J627" s="72">
        <v>2000</v>
      </c>
      <c r="K627" s="72">
        <v>651</v>
      </c>
      <c r="L627" s="72">
        <v>651</v>
      </c>
      <c r="M627" s="87">
        <v>0</v>
      </c>
      <c r="N627" s="87">
        <v>0</v>
      </c>
      <c r="O627" s="77" t="s">
        <v>672</v>
      </c>
    </row>
    <row r="628" spans="1:15" ht="24" customHeight="1">
      <c r="A628" s="108" t="s">
        <v>439</v>
      </c>
      <c r="B628" s="99" t="s">
        <v>438</v>
      </c>
      <c r="C628" s="100"/>
      <c r="D628" s="101"/>
      <c r="E628" s="111" t="s">
        <v>59</v>
      </c>
      <c r="F628" s="87" t="s">
        <v>323</v>
      </c>
      <c r="G628" s="72">
        <f t="shared" ref="G628:N628" si="315">SUM(G629:G630)</f>
        <v>2200.8000000000002</v>
      </c>
      <c r="H628" s="72">
        <f t="shared" si="315"/>
        <v>2200.8000000000002</v>
      </c>
      <c r="I628" s="72">
        <f t="shared" si="315"/>
        <v>1980.7</v>
      </c>
      <c r="J628" s="72">
        <f t="shared" si="315"/>
        <v>1980.7</v>
      </c>
      <c r="K628" s="72">
        <f t="shared" si="315"/>
        <v>220.1</v>
      </c>
      <c r="L628" s="72">
        <f>SUM(L629:L630)</f>
        <v>220.1</v>
      </c>
      <c r="M628" s="72">
        <f t="shared" si="315"/>
        <v>0</v>
      </c>
      <c r="N628" s="72">
        <f t="shared" si="315"/>
        <v>0</v>
      </c>
      <c r="O628" s="87"/>
    </row>
    <row r="629" spans="1:15" ht="55.5" customHeight="1">
      <c r="A629" s="109"/>
      <c r="B629" s="102"/>
      <c r="C629" s="103"/>
      <c r="D629" s="104"/>
      <c r="E629" s="170"/>
      <c r="F629" s="87">
        <v>2013</v>
      </c>
      <c r="G629" s="65">
        <f t="shared" si="311"/>
        <v>0</v>
      </c>
      <c r="H629" s="63">
        <f t="shared" si="311"/>
        <v>0</v>
      </c>
      <c r="I629" s="87">
        <v>0</v>
      </c>
      <c r="J629" s="72">
        <v>0</v>
      </c>
      <c r="K629" s="72">
        <v>0</v>
      </c>
      <c r="L629" s="72">
        <v>0</v>
      </c>
      <c r="M629" s="87">
        <v>0</v>
      </c>
      <c r="N629" s="87">
        <v>0</v>
      </c>
      <c r="O629" s="87"/>
    </row>
    <row r="630" spans="1:15" ht="51.75" customHeight="1">
      <c r="A630" s="109"/>
      <c r="B630" s="102"/>
      <c r="C630" s="103"/>
      <c r="D630" s="104"/>
      <c r="E630" s="170"/>
      <c r="F630" s="87">
        <v>2014</v>
      </c>
      <c r="G630" s="65">
        <f t="shared" si="311"/>
        <v>2200.8000000000002</v>
      </c>
      <c r="H630" s="63">
        <f t="shared" si="311"/>
        <v>2200.8000000000002</v>
      </c>
      <c r="I630" s="72">
        <v>1980.7</v>
      </c>
      <c r="J630" s="72">
        <v>1980.7</v>
      </c>
      <c r="K630" s="72">
        <v>220.1</v>
      </c>
      <c r="L630" s="72">
        <v>220.1</v>
      </c>
      <c r="M630" s="87">
        <v>0</v>
      </c>
      <c r="N630" s="87">
        <v>0</v>
      </c>
      <c r="O630" s="77" t="s">
        <v>530</v>
      </c>
    </row>
    <row r="631" spans="1:15" ht="89.25" customHeight="1">
      <c r="A631" s="113"/>
      <c r="B631" s="99" t="s">
        <v>610</v>
      </c>
      <c r="C631" s="100"/>
      <c r="D631" s="101"/>
      <c r="E631" s="113"/>
      <c r="F631" s="87">
        <v>2015</v>
      </c>
      <c r="G631" s="65">
        <f t="shared" si="311"/>
        <v>2223</v>
      </c>
      <c r="H631" s="63">
        <f t="shared" si="311"/>
        <v>2223</v>
      </c>
      <c r="I631" s="72">
        <v>2000</v>
      </c>
      <c r="J631" s="72">
        <v>2000</v>
      </c>
      <c r="K631" s="72">
        <v>223</v>
      </c>
      <c r="L631" s="72">
        <v>223</v>
      </c>
      <c r="M631" s="87">
        <v>0</v>
      </c>
      <c r="N631" s="87">
        <v>0</v>
      </c>
      <c r="O631" s="77" t="s">
        <v>530</v>
      </c>
    </row>
    <row r="632" spans="1:15" ht="28.5" customHeight="1">
      <c r="A632" s="108" t="s">
        <v>440</v>
      </c>
      <c r="B632" s="99" t="s">
        <v>441</v>
      </c>
      <c r="C632" s="100"/>
      <c r="D632" s="101"/>
      <c r="E632" s="111" t="s">
        <v>175</v>
      </c>
      <c r="F632" s="87" t="s">
        <v>323</v>
      </c>
      <c r="G632" s="72">
        <f t="shared" ref="G632:N632" si="316">SUM(G633:G634)</f>
        <v>879.2</v>
      </c>
      <c r="H632" s="72">
        <f t="shared" si="316"/>
        <v>879.2</v>
      </c>
      <c r="I632" s="72">
        <f t="shared" si="316"/>
        <v>791.1</v>
      </c>
      <c r="J632" s="72">
        <f t="shared" si="316"/>
        <v>791.1</v>
      </c>
      <c r="K632" s="72">
        <f t="shared" si="316"/>
        <v>88.1</v>
      </c>
      <c r="L632" s="72">
        <f t="shared" si="316"/>
        <v>88.1</v>
      </c>
      <c r="M632" s="72">
        <f t="shared" si="316"/>
        <v>0</v>
      </c>
      <c r="N632" s="72">
        <f t="shared" si="316"/>
        <v>0</v>
      </c>
      <c r="O632" s="87"/>
    </row>
    <row r="633" spans="1:15" ht="28.5" customHeight="1">
      <c r="A633" s="109"/>
      <c r="B633" s="102"/>
      <c r="C633" s="103"/>
      <c r="D633" s="104"/>
      <c r="E633" s="170"/>
      <c r="F633" s="87">
        <v>2013</v>
      </c>
      <c r="G633" s="65">
        <f t="shared" si="311"/>
        <v>0</v>
      </c>
      <c r="H633" s="63">
        <f t="shared" si="311"/>
        <v>0</v>
      </c>
      <c r="I633" s="87">
        <v>0</v>
      </c>
      <c r="J633" s="72">
        <v>0</v>
      </c>
      <c r="K633" s="72">
        <v>0</v>
      </c>
      <c r="L633" s="72">
        <v>0</v>
      </c>
      <c r="M633" s="87">
        <v>0</v>
      </c>
      <c r="N633" s="87">
        <v>0</v>
      </c>
      <c r="O633" s="87"/>
    </row>
    <row r="634" spans="1:15" ht="89.25" customHeight="1">
      <c r="A634" s="109"/>
      <c r="B634" s="102"/>
      <c r="C634" s="103"/>
      <c r="D634" s="104"/>
      <c r="E634" s="170"/>
      <c r="F634" s="87">
        <v>2014</v>
      </c>
      <c r="G634" s="65">
        <f t="shared" si="311"/>
        <v>879.2</v>
      </c>
      <c r="H634" s="63">
        <f t="shared" si="311"/>
        <v>879.2</v>
      </c>
      <c r="I634" s="72">
        <v>791.1</v>
      </c>
      <c r="J634" s="72">
        <v>791.1</v>
      </c>
      <c r="K634" s="72">
        <v>88.1</v>
      </c>
      <c r="L634" s="72">
        <v>88.1</v>
      </c>
      <c r="M634" s="87">
        <v>0</v>
      </c>
      <c r="N634" s="87">
        <v>0</v>
      </c>
      <c r="O634" s="77" t="s">
        <v>530</v>
      </c>
    </row>
    <row r="635" spans="1:15" ht="123" customHeight="1">
      <c r="A635" s="113"/>
      <c r="B635" s="99" t="s">
        <v>611</v>
      </c>
      <c r="C635" s="100"/>
      <c r="D635" s="101"/>
      <c r="E635" s="113"/>
      <c r="F635" s="87">
        <v>2015</v>
      </c>
      <c r="G635" s="65">
        <f t="shared" si="311"/>
        <v>1112</v>
      </c>
      <c r="H635" s="63">
        <f t="shared" si="311"/>
        <v>1112</v>
      </c>
      <c r="I635" s="72">
        <v>1000</v>
      </c>
      <c r="J635" s="72">
        <v>1000</v>
      </c>
      <c r="K635" s="72">
        <v>112</v>
      </c>
      <c r="L635" s="72">
        <v>112</v>
      </c>
      <c r="M635" s="87">
        <v>0</v>
      </c>
      <c r="N635" s="87"/>
      <c r="O635" s="77" t="s">
        <v>530</v>
      </c>
    </row>
    <row r="636" spans="1:15" ht="24.75" customHeight="1">
      <c r="A636" s="108" t="s">
        <v>442</v>
      </c>
      <c r="B636" s="272" t="s">
        <v>445</v>
      </c>
      <c r="C636" s="272"/>
      <c r="D636" s="272"/>
      <c r="E636" s="111" t="s">
        <v>62</v>
      </c>
      <c r="F636" s="87" t="s">
        <v>323</v>
      </c>
      <c r="G636" s="72">
        <f t="shared" ref="G636:N636" si="317">SUM(G637:G638)</f>
        <v>973.2</v>
      </c>
      <c r="H636" s="72">
        <f t="shared" si="317"/>
        <v>973.2</v>
      </c>
      <c r="I636" s="72">
        <f t="shared" si="317"/>
        <v>874.1</v>
      </c>
      <c r="J636" s="72">
        <f t="shared" si="317"/>
        <v>874.1</v>
      </c>
      <c r="K636" s="72">
        <f t="shared" si="317"/>
        <v>99.1</v>
      </c>
      <c r="L636" s="72">
        <f t="shared" si="317"/>
        <v>99.1</v>
      </c>
      <c r="M636" s="72">
        <f t="shared" si="317"/>
        <v>0</v>
      </c>
      <c r="N636" s="72">
        <f t="shared" si="317"/>
        <v>0</v>
      </c>
      <c r="O636" s="87"/>
    </row>
    <row r="637" spans="1:15" ht="29.25" customHeight="1">
      <c r="A637" s="109"/>
      <c r="B637" s="272"/>
      <c r="C637" s="272"/>
      <c r="D637" s="272"/>
      <c r="E637" s="170"/>
      <c r="F637" s="87">
        <v>2013</v>
      </c>
      <c r="G637" s="65">
        <f t="shared" si="311"/>
        <v>0</v>
      </c>
      <c r="H637" s="63">
        <f t="shared" si="311"/>
        <v>0</v>
      </c>
      <c r="I637" s="87">
        <v>0</v>
      </c>
      <c r="J637" s="72">
        <v>0</v>
      </c>
      <c r="K637" s="72">
        <v>0</v>
      </c>
      <c r="L637" s="72">
        <v>0</v>
      </c>
      <c r="M637" s="87">
        <v>0</v>
      </c>
      <c r="N637" s="87">
        <v>0</v>
      </c>
      <c r="O637" s="87"/>
    </row>
    <row r="638" spans="1:15" ht="36.75" customHeight="1">
      <c r="A638" s="109"/>
      <c r="B638" s="272"/>
      <c r="C638" s="272"/>
      <c r="D638" s="272"/>
      <c r="E638" s="170"/>
      <c r="F638" s="87">
        <v>2014</v>
      </c>
      <c r="G638" s="65">
        <f t="shared" si="311"/>
        <v>973.2</v>
      </c>
      <c r="H638" s="63">
        <f t="shared" si="311"/>
        <v>973.2</v>
      </c>
      <c r="I638" s="72">
        <v>874.1</v>
      </c>
      <c r="J638" s="72">
        <v>874.1</v>
      </c>
      <c r="K638" s="72">
        <v>99.1</v>
      </c>
      <c r="L638" s="72">
        <v>99.1</v>
      </c>
      <c r="M638" s="87">
        <v>0</v>
      </c>
      <c r="N638" s="87">
        <v>0</v>
      </c>
      <c r="O638" s="77" t="s">
        <v>530</v>
      </c>
    </row>
    <row r="639" spans="1:15" ht="70.5" customHeight="1">
      <c r="A639" s="113"/>
      <c r="B639" s="272" t="s">
        <v>612</v>
      </c>
      <c r="C639" s="272"/>
      <c r="D639" s="272"/>
      <c r="E639" s="113"/>
      <c r="F639" s="87">
        <v>2015</v>
      </c>
      <c r="G639" s="65">
        <f t="shared" si="311"/>
        <v>1667</v>
      </c>
      <c r="H639" s="63">
        <f t="shared" si="311"/>
        <v>167</v>
      </c>
      <c r="I639" s="72">
        <v>1500</v>
      </c>
      <c r="J639" s="72">
        <v>167</v>
      </c>
      <c r="K639" s="72">
        <v>167</v>
      </c>
      <c r="L639" s="87">
        <v>0</v>
      </c>
      <c r="M639" s="87">
        <v>0</v>
      </c>
      <c r="N639" s="87"/>
      <c r="O639" s="77" t="s">
        <v>530</v>
      </c>
    </row>
    <row r="640" spans="1:15" ht="29.25" customHeight="1">
      <c r="A640" s="108" t="s">
        <v>443</v>
      </c>
      <c r="B640" s="272" t="s">
        <v>446</v>
      </c>
      <c r="C640" s="272"/>
      <c r="D640" s="272"/>
      <c r="E640" s="111" t="s">
        <v>314</v>
      </c>
      <c r="F640" s="87" t="s">
        <v>323</v>
      </c>
      <c r="G640" s="72">
        <f t="shared" ref="G640:N640" si="318">SUM(G641:G642)</f>
        <v>2424.9</v>
      </c>
      <c r="H640" s="72">
        <f t="shared" si="318"/>
        <v>2424.9</v>
      </c>
      <c r="I640" s="72">
        <f t="shared" si="318"/>
        <v>1939.9</v>
      </c>
      <c r="J640" s="72">
        <f t="shared" si="318"/>
        <v>1939.9</v>
      </c>
      <c r="K640" s="72">
        <f t="shared" si="318"/>
        <v>485</v>
      </c>
      <c r="L640" s="72">
        <f t="shared" si="318"/>
        <v>485</v>
      </c>
      <c r="M640" s="72">
        <f t="shared" si="318"/>
        <v>0</v>
      </c>
      <c r="N640" s="72">
        <f t="shared" si="318"/>
        <v>0</v>
      </c>
      <c r="O640" s="87"/>
    </row>
    <row r="641" spans="1:15" ht="31.5" customHeight="1">
      <c r="A641" s="109"/>
      <c r="B641" s="272"/>
      <c r="C641" s="272"/>
      <c r="D641" s="272"/>
      <c r="E641" s="170"/>
      <c r="F641" s="87">
        <v>2013</v>
      </c>
      <c r="G641" s="65">
        <f t="shared" si="311"/>
        <v>0</v>
      </c>
      <c r="H641" s="63">
        <f t="shared" si="311"/>
        <v>0</v>
      </c>
      <c r="I641" s="87">
        <v>0</v>
      </c>
      <c r="J641" s="72">
        <v>0</v>
      </c>
      <c r="K641" s="72">
        <v>0</v>
      </c>
      <c r="L641" s="72">
        <v>0</v>
      </c>
      <c r="M641" s="87">
        <v>0</v>
      </c>
      <c r="N641" s="87">
        <v>0</v>
      </c>
      <c r="O641" s="87"/>
    </row>
    <row r="642" spans="1:15" ht="42" customHeight="1">
      <c r="A642" s="109"/>
      <c r="B642" s="272"/>
      <c r="C642" s="272"/>
      <c r="D642" s="272"/>
      <c r="E642" s="170"/>
      <c r="F642" s="87">
        <v>2014</v>
      </c>
      <c r="G642" s="65">
        <f t="shared" si="311"/>
        <v>2424.9</v>
      </c>
      <c r="H642" s="63">
        <f t="shared" si="311"/>
        <v>2424.9</v>
      </c>
      <c r="I642" s="72">
        <v>1939.9</v>
      </c>
      <c r="J642" s="72">
        <v>1939.9</v>
      </c>
      <c r="K642" s="72">
        <v>485</v>
      </c>
      <c r="L642" s="72">
        <v>485</v>
      </c>
      <c r="M642" s="87">
        <v>0</v>
      </c>
      <c r="N642" s="87">
        <v>0</v>
      </c>
      <c r="O642" s="77" t="s">
        <v>530</v>
      </c>
    </row>
    <row r="643" spans="1:15" ht="139.5" customHeight="1">
      <c r="A643" s="113"/>
      <c r="B643" s="272" t="s">
        <v>612</v>
      </c>
      <c r="C643" s="272"/>
      <c r="D643" s="272"/>
      <c r="E643" s="113"/>
      <c r="F643" s="87">
        <v>2015</v>
      </c>
      <c r="G643" s="65">
        <f t="shared" si="311"/>
        <v>2500</v>
      </c>
      <c r="H643" s="63">
        <f t="shared" si="311"/>
        <v>2500</v>
      </c>
      <c r="I643" s="72">
        <v>2000</v>
      </c>
      <c r="J643" s="72">
        <v>2000</v>
      </c>
      <c r="K643" s="72">
        <v>500</v>
      </c>
      <c r="L643" s="72">
        <v>500</v>
      </c>
      <c r="M643" s="87">
        <v>0</v>
      </c>
      <c r="N643" s="87">
        <v>0</v>
      </c>
      <c r="O643" s="77" t="s">
        <v>669</v>
      </c>
    </row>
    <row r="644" spans="1:15" ht="30.75" customHeight="1">
      <c r="A644" s="108" t="s">
        <v>444</v>
      </c>
      <c r="B644" s="272" t="s">
        <v>447</v>
      </c>
      <c r="C644" s="272"/>
      <c r="D644" s="272"/>
      <c r="E644" s="111" t="s">
        <v>60</v>
      </c>
      <c r="F644" s="87" t="s">
        <v>323</v>
      </c>
      <c r="G644" s="72">
        <f t="shared" ref="G644:N644" si="319">SUM(G645:G646)</f>
        <v>1633.6000000000001</v>
      </c>
      <c r="H644" s="72">
        <f t="shared" si="319"/>
        <v>1633.6000000000001</v>
      </c>
      <c r="I644" s="72">
        <f t="shared" si="319"/>
        <v>1470.2</v>
      </c>
      <c r="J644" s="72">
        <f t="shared" si="319"/>
        <v>1470.2</v>
      </c>
      <c r="K644" s="72">
        <f t="shared" si="319"/>
        <v>163.4</v>
      </c>
      <c r="L644" s="72">
        <f t="shared" si="319"/>
        <v>163.4</v>
      </c>
      <c r="M644" s="72">
        <f t="shared" si="319"/>
        <v>0</v>
      </c>
      <c r="N644" s="72">
        <f t="shared" si="319"/>
        <v>0</v>
      </c>
      <c r="O644" s="87"/>
    </row>
    <row r="645" spans="1:15" ht="35.25" customHeight="1">
      <c r="A645" s="109"/>
      <c r="B645" s="272"/>
      <c r="C645" s="272"/>
      <c r="D645" s="272"/>
      <c r="E645" s="112"/>
      <c r="F645" s="87">
        <v>2013</v>
      </c>
      <c r="G645" s="65">
        <f t="shared" si="311"/>
        <v>0</v>
      </c>
      <c r="H645" s="63">
        <f t="shared" si="311"/>
        <v>0</v>
      </c>
      <c r="I645" s="87">
        <v>0</v>
      </c>
      <c r="J645" s="72">
        <v>0</v>
      </c>
      <c r="K645" s="72">
        <v>0</v>
      </c>
      <c r="L645" s="72">
        <v>0</v>
      </c>
      <c r="M645" s="87">
        <v>0</v>
      </c>
      <c r="N645" s="87">
        <v>0</v>
      </c>
      <c r="O645" s="87"/>
    </row>
    <row r="646" spans="1:15" ht="42.75" customHeight="1">
      <c r="A646" s="109"/>
      <c r="B646" s="272"/>
      <c r="C646" s="272"/>
      <c r="D646" s="272"/>
      <c r="E646" s="112"/>
      <c r="F646" s="87">
        <v>2014</v>
      </c>
      <c r="G646" s="65">
        <f t="shared" si="311"/>
        <v>1633.6000000000001</v>
      </c>
      <c r="H646" s="63">
        <f t="shared" si="311"/>
        <v>1633.6000000000001</v>
      </c>
      <c r="I646" s="72">
        <v>1470.2</v>
      </c>
      <c r="J646" s="72">
        <v>1470.2</v>
      </c>
      <c r="K646" s="72">
        <v>163.4</v>
      </c>
      <c r="L646" s="72">
        <v>163.4</v>
      </c>
      <c r="M646" s="87">
        <v>0</v>
      </c>
      <c r="N646" s="87">
        <v>0</v>
      </c>
      <c r="O646" s="77" t="s">
        <v>530</v>
      </c>
    </row>
    <row r="647" spans="1:15" ht="88.5" customHeight="1">
      <c r="A647" s="113"/>
      <c r="B647" s="272" t="s">
        <v>613</v>
      </c>
      <c r="C647" s="272"/>
      <c r="D647" s="272"/>
      <c r="E647" s="218"/>
      <c r="F647" s="87">
        <v>2015</v>
      </c>
      <c r="G647" s="65">
        <f t="shared" si="311"/>
        <v>1667</v>
      </c>
      <c r="H647" s="63">
        <f t="shared" si="311"/>
        <v>1667</v>
      </c>
      <c r="I647" s="72">
        <v>1500</v>
      </c>
      <c r="J647" s="72">
        <v>1500</v>
      </c>
      <c r="K647" s="72">
        <v>167</v>
      </c>
      <c r="L647" s="72">
        <v>167</v>
      </c>
      <c r="M647" s="87">
        <v>0</v>
      </c>
      <c r="N647" s="87">
        <v>0</v>
      </c>
      <c r="O647" s="77" t="s">
        <v>530</v>
      </c>
    </row>
    <row r="648" spans="1:15" ht="29.25" customHeight="1">
      <c r="A648" s="273" t="s">
        <v>680</v>
      </c>
      <c r="B648" s="274" t="s">
        <v>445</v>
      </c>
      <c r="C648" s="275"/>
      <c r="D648" s="276"/>
      <c r="E648" s="277" t="s">
        <v>62</v>
      </c>
      <c r="F648" s="278" t="s">
        <v>323</v>
      </c>
      <c r="G648" s="279">
        <f t="shared" ref="G648:N648" si="320">SUM(G649:G650)</f>
        <v>973</v>
      </c>
      <c r="H648" s="279">
        <f t="shared" si="320"/>
        <v>973</v>
      </c>
      <c r="I648" s="279">
        <f t="shared" si="320"/>
        <v>874</v>
      </c>
      <c r="J648" s="279">
        <f t="shared" si="320"/>
        <v>874</v>
      </c>
      <c r="K648" s="279">
        <f t="shared" si="320"/>
        <v>99</v>
      </c>
      <c r="L648" s="279">
        <f t="shared" si="320"/>
        <v>99</v>
      </c>
      <c r="M648" s="279">
        <f t="shared" si="320"/>
        <v>0</v>
      </c>
      <c r="N648" s="279">
        <f t="shared" si="320"/>
        <v>0</v>
      </c>
      <c r="O648" s="280"/>
    </row>
    <row r="649" spans="1:15" ht="30.75" customHeight="1">
      <c r="A649" s="281"/>
      <c r="B649" s="282"/>
      <c r="C649" s="283"/>
      <c r="D649" s="284"/>
      <c r="E649" s="285"/>
      <c r="F649" s="278">
        <v>2013</v>
      </c>
      <c r="G649" s="286">
        <f t="shared" ref="G649" si="321">I649+K649+M649</f>
        <v>0</v>
      </c>
      <c r="H649" s="287">
        <f t="shared" ref="H649" si="322">J649+L649+N649</f>
        <v>0</v>
      </c>
      <c r="I649" s="278">
        <v>0</v>
      </c>
      <c r="J649" s="279">
        <v>0</v>
      </c>
      <c r="K649" s="279">
        <v>0</v>
      </c>
      <c r="L649" s="279">
        <v>0</v>
      </c>
      <c r="M649" s="278">
        <v>0</v>
      </c>
      <c r="N649" s="278">
        <v>0</v>
      </c>
      <c r="O649" s="280"/>
    </row>
    <row r="650" spans="1:15" ht="37.5" customHeight="1">
      <c r="A650" s="281"/>
      <c r="B650" s="288"/>
      <c r="C650" s="289"/>
      <c r="D650" s="290"/>
      <c r="E650" s="285"/>
      <c r="F650" s="278">
        <v>2014</v>
      </c>
      <c r="G650" s="286">
        <f t="shared" si="311"/>
        <v>973</v>
      </c>
      <c r="H650" s="287">
        <f t="shared" si="311"/>
        <v>973</v>
      </c>
      <c r="I650" s="279">
        <v>874</v>
      </c>
      <c r="J650" s="279">
        <v>874</v>
      </c>
      <c r="K650" s="279">
        <v>99</v>
      </c>
      <c r="L650" s="279">
        <v>99</v>
      </c>
      <c r="M650" s="278">
        <v>0</v>
      </c>
      <c r="N650" s="278">
        <v>0</v>
      </c>
      <c r="O650" s="280" t="s">
        <v>530</v>
      </c>
    </row>
    <row r="651" spans="1:15" ht="73.5" customHeight="1">
      <c r="A651" s="291"/>
      <c r="B651" s="292" t="s">
        <v>681</v>
      </c>
      <c r="C651" s="293"/>
      <c r="D651" s="294"/>
      <c r="E651" s="295"/>
      <c r="F651" s="278">
        <v>2015</v>
      </c>
      <c r="G651" s="286">
        <f t="shared" si="311"/>
        <v>1667</v>
      </c>
      <c r="H651" s="287">
        <f t="shared" si="311"/>
        <v>1667</v>
      </c>
      <c r="I651" s="279">
        <v>1500</v>
      </c>
      <c r="J651" s="279">
        <v>1500</v>
      </c>
      <c r="K651" s="279">
        <v>167</v>
      </c>
      <c r="L651" s="279">
        <v>167</v>
      </c>
      <c r="M651" s="278">
        <v>0</v>
      </c>
      <c r="N651" s="278">
        <v>0</v>
      </c>
      <c r="O651" s="280" t="s">
        <v>530</v>
      </c>
    </row>
    <row r="652" spans="1:15" ht="31.5" customHeight="1">
      <c r="A652" s="123" t="s">
        <v>467</v>
      </c>
      <c r="B652" s="114" t="s">
        <v>448</v>
      </c>
      <c r="C652" s="115"/>
      <c r="D652" s="116"/>
      <c r="E652" s="177"/>
      <c r="F652" s="83" t="s">
        <v>323</v>
      </c>
      <c r="G652" s="61">
        <f>SUM(G653:G655)</f>
        <v>342529</v>
      </c>
      <c r="H652" s="61">
        <f t="shared" ref="H652:N652" si="323">SUM(H653:H655)</f>
        <v>119612.5</v>
      </c>
      <c r="I652" s="61">
        <f t="shared" si="323"/>
        <v>77593</v>
      </c>
      <c r="J652" s="61">
        <f t="shared" si="323"/>
        <v>79204.399999999994</v>
      </c>
      <c r="K652" s="61">
        <f t="shared" si="323"/>
        <v>264936</v>
      </c>
      <c r="L652" s="61">
        <f t="shared" si="323"/>
        <v>40408.1</v>
      </c>
      <c r="M652" s="61">
        <f t="shared" si="323"/>
        <v>0</v>
      </c>
      <c r="N652" s="61">
        <f t="shared" si="323"/>
        <v>0</v>
      </c>
      <c r="O652" s="87"/>
    </row>
    <row r="653" spans="1:15" ht="39.75" customHeight="1">
      <c r="A653" s="166"/>
      <c r="B653" s="167"/>
      <c r="C653" s="168"/>
      <c r="D653" s="169"/>
      <c r="E653" s="170"/>
      <c r="F653" s="83">
        <v>2013</v>
      </c>
      <c r="G653" s="62">
        <f>I653+K653+M653</f>
        <v>91562</v>
      </c>
      <c r="H653" s="62">
        <f>J653+L653+N653</f>
        <v>84683</v>
      </c>
      <c r="I653" s="58">
        <v>77593</v>
      </c>
      <c r="J653" s="58">
        <v>72301</v>
      </c>
      <c r="K653" s="58">
        <v>13969</v>
      </c>
      <c r="L653" s="58">
        <v>12382</v>
      </c>
      <c r="M653" s="58">
        <v>0</v>
      </c>
      <c r="N653" s="58">
        <v>0</v>
      </c>
      <c r="O653" s="87"/>
    </row>
    <row r="654" spans="1:15" ht="32.25" customHeight="1">
      <c r="A654" s="166"/>
      <c r="B654" s="167"/>
      <c r="C654" s="168"/>
      <c r="D654" s="169"/>
      <c r="E654" s="170"/>
      <c r="F654" s="83">
        <v>2014</v>
      </c>
      <c r="G654" s="61">
        <f t="shared" si="311"/>
        <v>115000</v>
      </c>
      <c r="H654" s="58">
        <f>J654+L654+N654</f>
        <v>34929.5</v>
      </c>
      <c r="I654" s="83">
        <v>0</v>
      </c>
      <c r="J654" s="61">
        <v>6903.4</v>
      </c>
      <c r="K654" s="61">
        <v>115000</v>
      </c>
      <c r="L654" s="61">
        <v>28026.1</v>
      </c>
      <c r="M654" s="83">
        <v>0</v>
      </c>
      <c r="N654" s="83">
        <v>0</v>
      </c>
      <c r="O654" s="87"/>
    </row>
    <row r="655" spans="1:15" ht="32.25" customHeight="1">
      <c r="A655" s="113"/>
      <c r="B655" s="120"/>
      <c r="C655" s="121"/>
      <c r="D655" s="122"/>
      <c r="E655" s="113"/>
      <c r="F655" s="83">
        <v>2015</v>
      </c>
      <c r="G655" s="61">
        <f t="shared" si="311"/>
        <v>135967</v>
      </c>
      <c r="H655" s="58">
        <f>J655+L655+N655</f>
        <v>0</v>
      </c>
      <c r="I655" s="61">
        <v>0</v>
      </c>
      <c r="J655" s="61">
        <f t="shared" ref="J655:N655" si="324">L655+N655+P655</f>
        <v>0</v>
      </c>
      <c r="K655" s="61">
        <v>135967</v>
      </c>
      <c r="L655" s="61">
        <f t="shared" si="324"/>
        <v>0</v>
      </c>
      <c r="M655" s="61">
        <f t="shared" si="324"/>
        <v>0</v>
      </c>
      <c r="N655" s="61">
        <f t="shared" si="324"/>
        <v>0</v>
      </c>
      <c r="O655" s="87"/>
    </row>
    <row r="656" spans="1:15" ht="32.25" customHeight="1">
      <c r="A656" s="178"/>
      <c r="B656" s="114" t="s">
        <v>126</v>
      </c>
      <c r="C656" s="179"/>
      <c r="D656" s="180"/>
      <c r="E656" s="178"/>
      <c r="F656" s="83" t="s">
        <v>323</v>
      </c>
      <c r="G656" s="61">
        <f>SUM(G657:G659)</f>
        <v>411286.5</v>
      </c>
      <c r="H656" s="61">
        <f t="shared" ref="H656:N656" si="325">SUM(H657:H659)</f>
        <v>186869.6</v>
      </c>
      <c r="I656" s="61">
        <f t="shared" si="325"/>
        <v>134443.1</v>
      </c>
      <c r="J656" s="61">
        <f t="shared" si="325"/>
        <v>134721.5</v>
      </c>
      <c r="K656" s="61">
        <f t="shared" si="325"/>
        <v>276843.40000000002</v>
      </c>
      <c r="L656" s="61">
        <f t="shared" si="325"/>
        <v>52148.1</v>
      </c>
      <c r="M656" s="61">
        <f t="shared" si="325"/>
        <v>0</v>
      </c>
      <c r="N656" s="61">
        <f t="shared" si="325"/>
        <v>0</v>
      </c>
      <c r="O656" s="87"/>
    </row>
    <row r="657" spans="1:15" ht="21.75" customHeight="1">
      <c r="A657" s="171"/>
      <c r="B657" s="117"/>
      <c r="C657" s="118"/>
      <c r="D657" s="119"/>
      <c r="E657" s="171"/>
      <c r="F657" s="83">
        <v>2013</v>
      </c>
      <c r="G657" s="61">
        <f>G585</f>
        <v>91562</v>
      </c>
      <c r="H657" s="61">
        <f t="shared" ref="H657:N657" si="326">H585</f>
        <v>84683</v>
      </c>
      <c r="I657" s="61">
        <f t="shared" si="326"/>
        <v>77593</v>
      </c>
      <c r="J657" s="61">
        <f t="shared" si="326"/>
        <v>72301</v>
      </c>
      <c r="K657" s="61">
        <f t="shared" si="326"/>
        <v>13969</v>
      </c>
      <c r="L657" s="61">
        <f t="shared" si="326"/>
        <v>12382</v>
      </c>
      <c r="M657" s="61">
        <f t="shared" si="326"/>
        <v>0</v>
      </c>
      <c r="N657" s="61">
        <f t="shared" si="326"/>
        <v>0</v>
      </c>
      <c r="O657" s="61"/>
    </row>
    <row r="658" spans="1:15" ht="21.75" customHeight="1">
      <c r="A658" s="171"/>
      <c r="B658" s="117"/>
      <c r="C658" s="118"/>
      <c r="D658" s="119"/>
      <c r="E658" s="171"/>
      <c r="F658" s="83">
        <v>2014</v>
      </c>
      <c r="G658" s="61">
        <f t="shared" ref="G658:N658" si="327">G586</f>
        <v>152672.5</v>
      </c>
      <c r="H658" s="61">
        <f t="shared" si="327"/>
        <v>72602</v>
      </c>
      <c r="I658" s="61">
        <f t="shared" si="327"/>
        <v>29965.100000000002</v>
      </c>
      <c r="J658" s="61">
        <f t="shared" si="327"/>
        <v>36868.5</v>
      </c>
      <c r="K658" s="61">
        <f t="shared" si="327"/>
        <v>122707.4</v>
      </c>
      <c r="L658" s="61">
        <f t="shared" si="327"/>
        <v>35733.5</v>
      </c>
      <c r="M658" s="61">
        <f t="shared" si="327"/>
        <v>0</v>
      </c>
      <c r="N658" s="61">
        <f t="shared" si="327"/>
        <v>0</v>
      </c>
      <c r="O658" s="61"/>
    </row>
    <row r="659" spans="1:15" ht="21.75" customHeight="1">
      <c r="A659" s="113"/>
      <c r="B659" s="120"/>
      <c r="C659" s="121"/>
      <c r="D659" s="122"/>
      <c r="E659" s="113"/>
      <c r="F659" s="83">
        <v>2015</v>
      </c>
      <c r="G659" s="61">
        <f t="shared" ref="G659:N659" si="328">G587</f>
        <v>167052</v>
      </c>
      <c r="H659" s="61">
        <f t="shared" si="328"/>
        <v>29584.6</v>
      </c>
      <c r="I659" s="61">
        <f t="shared" si="328"/>
        <v>26885</v>
      </c>
      <c r="J659" s="61">
        <f t="shared" si="328"/>
        <v>25552</v>
      </c>
      <c r="K659" s="61">
        <f t="shared" si="328"/>
        <v>140167</v>
      </c>
      <c r="L659" s="61">
        <f t="shared" si="328"/>
        <v>4032.6</v>
      </c>
      <c r="M659" s="61">
        <f t="shared" si="328"/>
        <v>0</v>
      </c>
      <c r="N659" s="61">
        <f t="shared" si="328"/>
        <v>0</v>
      </c>
      <c r="O659" s="61"/>
    </row>
    <row r="660" spans="1:15">
      <c r="A660" s="175" t="s">
        <v>155</v>
      </c>
      <c r="B660" s="176"/>
      <c r="C660" s="176"/>
      <c r="D660" s="176"/>
      <c r="E660" s="176"/>
      <c r="F660" s="176"/>
      <c r="G660" s="176"/>
      <c r="H660" s="176"/>
      <c r="I660" s="176"/>
      <c r="J660" s="176"/>
      <c r="K660" s="176"/>
      <c r="L660" s="176"/>
      <c r="M660" s="176"/>
      <c r="N660" s="176"/>
      <c r="O660" s="176"/>
    </row>
    <row r="661" spans="1:15" ht="30" customHeight="1">
      <c r="A661" s="123" t="s">
        <v>156</v>
      </c>
      <c r="B661" s="114" t="s">
        <v>157</v>
      </c>
      <c r="C661" s="115"/>
      <c r="D661" s="116"/>
      <c r="E661" s="123" t="s">
        <v>294</v>
      </c>
      <c r="F661" s="83" t="s">
        <v>323</v>
      </c>
      <c r="G661" s="61">
        <f>SUM(G662:G664)</f>
        <v>11318.7</v>
      </c>
      <c r="H661" s="61">
        <f t="shared" ref="H661:N661" si="329">SUM(H662:H664)</f>
        <v>11972.33</v>
      </c>
      <c r="I661" s="61">
        <f t="shared" si="329"/>
        <v>0</v>
      </c>
      <c r="J661" s="61">
        <f t="shared" si="329"/>
        <v>0</v>
      </c>
      <c r="K661" s="61">
        <f t="shared" si="329"/>
        <v>11318.7</v>
      </c>
      <c r="L661" s="61">
        <f t="shared" si="329"/>
        <v>11972.33</v>
      </c>
      <c r="M661" s="61">
        <f t="shared" si="329"/>
        <v>0</v>
      </c>
      <c r="N661" s="61">
        <f t="shared" si="329"/>
        <v>0</v>
      </c>
      <c r="O661" s="61"/>
    </row>
    <row r="662" spans="1:15" ht="157.5" customHeight="1">
      <c r="A662" s="166"/>
      <c r="B662" s="167"/>
      <c r="C662" s="168"/>
      <c r="D662" s="169"/>
      <c r="E662" s="166"/>
      <c r="F662" s="83">
        <v>2013</v>
      </c>
      <c r="G662" s="58">
        <f t="shared" ref="G662:H664" si="330">I662+K662+M662</f>
        <v>2477</v>
      </c>
      <c r="H662" s="58">
        <f t="shared" si="330"/>
        <v>3815</v>
      </c>
      <c r="I662" s="83">
        <v>0</v>
      </c>
      <c r="J662" s="83">
        <v>0</v>
      </c>
      <c r="K662" s="83">
        <v>2477</v>
      </c>
      <c r="L662" s="83">
        <v>3815</v>
      </c>
      <c r="M662" s="83">
        <v>0</v>
      </c>
      <c r="N662" s="83">
        <v>0</v>
      </c>
      <c r="O662" s="68" t="s">
        <v>376</v>
      </c>
    </row>
    <row r="663" spans="1:15" ht="76.5" customHeight="1">
      <c r="A663" s="166"/>
      <c r="B663" s="167"/>
      <c r="C663" s="168"/>
      <c r="D663" s="169"/>
      <c r="E663" s="166"/>
      <c r="F663" s="83">
        <v>2014</v>
      </c>
      <c r="G663" s="58">
        <f t="shared" si="330"/>
        <v>4302.7</v>
      </c>
      <c r="H663" s="58">
        <f t="shared" si="330"/>
        <v>5341.3</v>
      </c>
      <c r="I663" s="83">
        <v>0</v>
      </c>
      <c r="J663" s="83">
        <v>0</v>
      </c>
      <c r="K663" s="70">
        <v>4302.7</v>
      </c>
      <c r="L663" s="70">
        <v>5341.3</v>
      </c>
      <c r="M663" s="83">
        <v>0</v>
      </c>
      <c r="N663" s="83">
        <v>0</v>
      </c>
      <c r="O663" s="68" t="s">
        <v>468</v>
      </c>
    </row>
    <row r="664" spans="1:15" ht="101.25" customHeight="1">
      <c r="A664" s="113"/>
      <c r="B664" s="120"/>
      <c r="C664" s="121"/>
      <c r="D664" s="122"/>
      <c r="E664" s="113"/>
      <c r="F664" s="83">
        <v>2015</v>
      </c>
      <c r="G664" s="58">
        <f t="shared" si="330"/>
        <v>4539</v>
      </c>
      <c r="H664" s="58">
        <f t="shared" si="330"/>
        <v>2816.03</v>
      </c>
      <c r="I664" s="83">
        <v>0</v>
      </c>
      <c r="J664" s="83">
        <v>0</v>
      </c>
      <c r="K664" s="83">
        <v>4539</v>
      </c>
      <c r="L664" s="61">
        <v>2816.03</v>
      </c>
      <c r="M664" s="83">
        <v>0</v>
      </c>
      <c r="N664" s="83">
        <v>0</v>
      </c>
      <c r="O664" s="68" t="s">
        <v>634</v>
      </c>
    </row>
    <row r="665" spans="1:15" ht="33.75" customHeight="1">
      <c r="A665" s="123" t="s">
        <v>158</v>
      </c>
      <c r="B665" s="114" t="s">
        <v>159</v>
      </c>
      <c r="C665" s="115"/>
      <c r="D665" s="116"/>
      <c r="E665" s="123" t="s">
        <v>217</v>
      </c>
      <c r="F665" s="83" t="s">
        <v>323</v>
      </c>
      <c r="G665" s="61">
        <f t="shared" ref="G665:N665" si="331">SUM(G666:G668)</f>
        <v>7397</v>
      </c>
      <c r="H665" s="61">
        <f t="shared" si="331"/>
        <v>1170.5999999999999</v>
      </c>
      <c r="I665" s="61">
        <f t="shared" si="331"/>
        <v>7200</v>
      </c>
      <c r="J665" s="61">
        <f t="shared" si="331"/>
        <v>0</v>
      </c>
      <c r="K665" s="61">
        <f t="shared" si="331"/>
        <v>197</v>
      </c>
      <c r="L665" s="61">
        <f t="shared" si="331"/>
        <v>1170.5999999999999</v>
      </c>
      <c r="M665" s="61">
        <f t="shared" si="331"/>
        <v>0</v>
      </c>
      <c r="N665" s="61">
        <f t="shared" si="331"/>
        <v>0</v>
      </c>
      <c r="O665" s="61"/>
    </row>
    <row r="666" spans="1:15" ht="176.25" customHeight="1">
      <c r="A666" s="166"/>
      <c r="B666" s="167"/>
      <c r="C666" s="168"/>
      <c r="D666" s="169"/>
      <c r="E666" s="166"/>
      <c r="F666" s="83">
        <v>2013</v>
      </c>
      <c r="G666" s="58">
        <f t="shared" ref="G666:H668" si="332">I666+K666+M666</f>
        <v>2477</v>
      </c>
      <c r="H666" s="58">
        <f t="shared" si="332"/>
        <v>1040</v>
      </c>
      <c r="I666" s="83">
        <v>2400</v>
      </c>
      <c r="J666" s="83">
        <v>0</v>
      </c>
      <c r="K666" s="83">
        <v>77</v>
      </c>
      <c r="L666" s="83">
        <v>1040</v>
      </c>
      <c r="M666" s="83">
        <v>0</v>
      </c>
      <c r="N666" s="83">
        <v>0</v>
      </c>
      <c r="O666" s="68" t="s">
        <v>453</v>
      </c>
    </row>
    <row r="667" spans="1:15" ht="63" customHeight="1">
      <c r="A667" s="166"/>
      <c r="B667" s="167"/>
      <c r="C667" s="168"/>
      <c r="D667" s="169"/>
      <c r="E667" s="166"/>
      <c r="F667" s="83">
        <v>2014</v>
      </c>
      <c r="G667" s="58">
        <f t="shared" si="332"/>
        <v>2460</v>
      </c>
      <c r="H667" s="58">
        <f t="shared" si="332"/>
        <v>130.6</v>
      </c>
      <c r="I667" s="83">
        <v>2400</v>
      </c>
      <c r="J667" s="83">
        <v>0</v>
      </c>
      <c r="K667" s="83">
        <v>60</v>
      </c>
      <c r="L667" s="70">
        <v>130.6</v>
      </c>
      <c r="M667" s="83">
        <v>0</v>
      </c>
      <c r="N667" s="83">
        <v>0</v>
      </c>
      <c r="O667" s="84" t="s">
        <v>469</v>
      </c>
    </row>
    <row r="668" spans="1:15" ht="63" customHeight="1">
      <c r="A668" s="113"/>
      <c r="B668" s="120"/>
      <c r="C668" s="121"/>
      <c r="D668" s="122"/>
      <c r="E668" s="113"/>
      <c r="F668" s="83">
        <v>2015</v>
      </c>
      <c r="G668" s="58">
        <f t="shared" si="332"/>
        <v>2460</v>
      </c>
      <c r="H668" s="58">
        <f t="shared" si="332"/>
        <v>0</v>
      </c>
      <c r="I668" s="83">
        <v>2400</v>
      </c>
      <c r="J668" s="72">
        <v>0</v>
      </c>
      <c r="K668" s="83">
        <v>60</v>
      </c>
      <c r="L668" s="61">
        <v>0</v>
      </c>
      <c r="M668" s="83">
        <v>0</v>
      </c>
      <c r="N668" s="83">
        <v>0</v>
      </c>
      <c r="O668" s="84" t="s">
        <v>635</v>
      </c>
    </row>
    <row r="669" spans="1:15" ht="33" customHeight="1">
      <c r="A669" s="123" t="s">
        <v>160</v>
      </c>
      <c r="B669" s="114" t="s">
        <v>161</v>
      </c>
      <c r="C669" s="115"/>
      <c r="D669" s="116"/>
      <c r="E669" s="123" t="s">
        <v>217</v>
      </c>
      <c r="F669" s="83" t="s">
        <v>323</v>
      </c>
      <c r="G669" s="61">
        <f t="shared" ref="G669:N669" si="333">SUM(G670:G672)</f>
        <v>2343.1999999999998</v>
      </c>
      <c r="H669" s="61">
        <f t="shared" si="333"/>
        <v>0</v>
      </c>
      <c r="I669" s="61">
        <f t="shared" si="333"/>
        <v>1639.9</v>
      </c>
      <c r="J669" s="61">
        <f t="shared" si="333"/>
        <v>0</v>
      </c>
      <c r="K669" s="61">
        <f t="shared" si="333"/>
        <v>703.3</v>
      </c>
      <c r="L669" s="61">
        <f t="shared" si="333"/>
        <v>0</v>
      </c>
      <c r="M669" s="61">
        <f t="shared" si="333"/>
        <v>0</v>
      </c>
      <c r="N669" s="61">
        <f t="shared" si="333"/>
        <v>0</v>
      </c>
      <c r="O669" s="61"/>
    </row>
    <row r="670" spans="1:15" ht="82.5" customHeight="1">
      <c r="A670" s="166"/>
      <c r="B670" s="167"/>
      <c r="C670" s="168"/>
      <c r="D670" s="169"/>
      <c r="E670" s="166"/>
      <c r="F670" s="83">
        <v>2013</v>
      </c>
      <c r="G670" s="58">
        <f t="shared" ref="G670:H672" si="334">I670+K670+M670</f>
        <v>743</v>
      </c>
      <c r="H670" s="58">
        <f t="shared" si="334"/>
        <v>0</v>
      </c>
      <c r="I670" s="61">
        <v>520.1</v>
      </c>
      <c r="J670" s="61">
        <v>0</v>
      </c>
      <c r="K670" s="61">
        <v>222.9</v>
      </c>
      <c r="L670" s="61">
        <v>0</v>
      </c>
      <c r="M670" s="61">
        <v>0</v>
      </c>
      <c r="N670" s="61">
        <v>0</v>
      </c>
      <c r="O670" s="68" t="s">
        <v>377</v>
      </c>
    </row>
    <row r="671" spans="1:15" ht="90" customHeight="1">
      <c r="A671" s="166"/>
      <c r="B671" s="167"/>
      <c r="C671" s="168"/>
      <c r="D671" s="169"/>
      <c r="E671" s="166"/>
      <c r="F671" s="83">
        <v>2014</v>
      </c>
      <c r="G671" s="58">
        <f t="shared" si="334"/>
        <v>778.4</v>
      </c>
      <c r="H671" s="58">
        <f t="shared" si="334"/>
        <v>0</v>
      </c>
      <c r="I671" s="61">
        <v>544.9</v>
      </c>
      <c r="J671" s="61">
        <v>0</v>
      </c>
      <c r="K671" s="61">
        <v>233.5</v>
      </c>
      <c r="L671" s="61">
        <v>0</v>
      </c>
      <c r="M671" s="61">
        <v>0</v>
      </c>
      <c r="N671" s="61"/>
      <c r="O671" s="68" t="s">
        <v>470</v>
      </c>
    </row>
    <row r="672" spans="1:15" ht="51.75" customHeight="1">
      <c r="A672" s="113"/>
      <c r="B672" s="120"/>
      <c r="C672" s="121"/>
      <c r="D672" s="122"/>
      <c r="E672" s="113"/>
      <c r="F672" s="83">
        <v>2015</v>
      </c>
      <c r="G672" s="58">
        <f t="shared" si="334"/>
        <v>821.8</v>
      </c>
      <c r="H672" s="58">
        <f t="shared" si="334"/>
        <v>0</v>
      </c>
      <c r="I672" s="61">
        <v>574.9</v>
      </c>
      <c r="J672" s="61">
        <v>0</v>
      </c>
      <c r="K672" s="61">
        <v>246.9</v>
      </c>
      <c r="L672" s="61">
        <v>0</v>
      </c>
      <c r="M672" s="61">
        <v>0</v>
      </c>
      <c r="N672" s="61">
        <v>0</v>
      </c>
      <c r="O672" s="84" t="s">
        <v>635</v>
      </c>
    </row>
    <row r="673" spans="1:15" ht="28.5" customHeight="1">
      <c r="A673" s="123" t="s">
        <v>162</v>
      </c>
      <c r="B673" s="114" t="s">
        <v>163</v>
      </c>
      <c r="C673" s="115"/>
      <c r="D673" s="116"/>
      <c r="E673" s="123" t="s">
        <v>217</v>
      </c>
      <c r="F673" s="83" t="s">
        <v>323</v>
      </c>
      <c r="G673" s="61">
        <f t="shared" ref="G673:N673" si="335">SUM(G674:G676)</f>
        <v>21956.6</v>
      </c>
      <c r="H673" s="61">
        <f t="shared" si="335"/>
        <v>4921.2</v>
      </c>
      <c r="I673" s="61">
        <f t="shared" si="335"/>
        <v>15368.8</v>
      </c>
      <c r="J673" s="61">
        <f t="shared" si="335"/>
        <v>0</v>
      </c>
      <c r="K673" s="61">
        <f t="shared" si="335"/>
        <v>6587.7999999999993</v>
      </c>
      <c r="L673" s="61">
        <f t="shared" si="335"/>
        <v>4921.2</v>
      </c>
      <c r="M673" s="61">
        <f t="shared" si="335"/>
        <v>0</v>
      </c>
      <c r="N673" s="61">
        <f t="shared" si="335"/>
        <v>0</v>
      </c>
      <c r="O673" s="61"/>
    </row>
    <row r="674" spans="1:15" ht="90" customHeight="1">
      <c r="A674" s="166"/>
      <c r="B674" s="167"/>
      <c r="C674" s="168"/>
      <c r="D674" s="169"/>
      <c r="E674" s="166"/>
      <c r="F674" s="83">
        <v>2013</v>
      </c>
      <c r="G674" s="58">
        <f t="shared" ref="G674:H676" si="336">I674+K674+M674</f>
        <v>6594.1</v>
      </c>
      <c r="H674" s="58">
        <f t="shared" si="336"/>
        <v>0</v>
      </c>
      <c r="I674" s="61">
        <v>4615.8</v>
      </c>
      <c r="J674" s="61">
        <v>0</v>
      </c>
      <c r="K674" s="61">
        <v>1978.3</v>
      </c>
      <c r="L674" s="61">
        <v>0</v>
      </c>
      <c r="M674" s="61">
        <v>0</v>
      </c>
      <c r="N674" s="61">
        <v>0</v>
      </c>
      <c r="O674" s="68" t="s">
        <v>377</v>
      </c>
    </row>
    <row r="675" spans="1:15" ht="159.75" customHeight="1">
      <c r="A675" s="166"/>
      <c r="B675" s="167"/>
      <c r="C675" s="168"/>
      <c r="D675" s="169"/>
      <c r="E675" s="166"/>
      <c r="F675" s="83">
        <v>2014</v>
      </c>
      <c r="G675" s="58">
        <f t="shared" si="336"/>
        <v>7541.4</v>
      </c>
      <c r="H675" s="58">
        <f t="shared" si="336"/>
        <v>4921.2</v>
      </c>
      <c r="I675" s="61">
        <v>5278.8</v>
      </c>
      <c r="J675" s="61">
        <v>0</v>
      </c>
      <c r="K675" s="61">
        <v>2262.6</v>
      </c>
      <c r="L675" s="61">
        <v>4921.2</v>
      </c>
      <c r="M675" s="61">
        <v>0</v>
      </c>
      <c r="N675" s="61">
        <v>0</v>
      </c>
      <c r="O675" s="69" t="s">
        <v>471</v>
      </c>
    </row>
    <row r="676" spans="1:15" ht="48" customHeight="1">
      <c r="A676" s="113"/>
      <c r="B676" s="120"/>
      <c r="C676" s="121"/>
      <c r="D676" s="122"/>
      <c r="E676" s="113"/>
      <c r="F676" s="83">
        <v>2015</v>
      </c>
      <c r="G676" s="58">
        <f t="shared" si="336"/>
        <v>7821.1</v>
      </c>
      <c r="H676" s="58">
        <f t="shared" si="336"/>
        <v>0</v>
      </c>
      <c r="I676" s="61">
        <v>5474.2</v>
      </c>
      <c r="J676" s="61">
        <v>0</v>
      </c>
      <c r="K676" s="61">
        <v>2346.9</v>
      </c>
      <c r="L676" s="61">
        <v>0</v>
      </c>
      <c r="M676" s="61">
        <v>0</v>
      </c>
      <c r="N676" s="61">
        <v>0</v>
      </c>
      <c r="O676" s="84" t="s">
        <v>635</v>
      </c>
    </row>
    <row r="677" spans="1:15" ht="30" customHeight="1">
      <c r="A677" s="123" t="s">
        <v>164</v>
      </c>
      <c r="B677" s="114" t="s">
        <v>165</v>
      </c>
      <c r="C677" s="115"/>
      <c r="D677" s="116"/>
      <c r="E677" s="123" t="s">
        <v>217</v>
      </c>
      <c r="F677" s="83" t="s">
        <v>323</v>
      </c>
      <c r="G677" s="61">
        <f t="shared" ref="G677:N677" si="337">SUM(G678:G680)</f>
        <v>146003</v>
      </c>
      <c r="H677" s="61">
        <f t="shared" si="337"/>
        <v>0</v>
      </c>
      <c r="I677" s="61">
        <f t="shared" si="337"/>
        <v>73001.5</v>
      </c>
      <c r="J677" s="61">
        <f t="shared" si="337"/>
        <v>0</v>
      </c>
      <c r="K677" s="61">
        <f t="shared" si="337"/>
        <v>73001.5</v>
      </c>
      <c r="L677" s="61">
        <f t="shared" si="337"/>
        <v>0</v>
      </c>
      <c r="M677" s="61">
        <f t="shared" si="337"/>
        <v>0</v>
      </c>
      <c r="N677" s="61">
        <f t="shared" si="337"/>
        <v>0</v>
      </c>
      <c r="O677" s="61"/>
    </row>
    <row r="678" spans="1:15" ht="90" customHeight="1">
      <c r="A678" s="166"/>
      <c r="B678" s="167"/>
      <c r="C678" s="168"/>
      <c r="D678" s="169"/>
      <c r="E678" s="166"/>
      <c r="F678" s="83">
        <v>2013</v>
      </c>
      <c r="G678" s="58">
        <f>I678+K678+M678</f>
        <v>13273</v>
      </c>
      <c r="H678" s="58">
        <f>J678+L678+N678</f>
        <v>0</v>
      </c>
      <c r="I678" s="61">
        <v>6636.5</v>
      </c>
      <c r="J678" s="61">
        <v>0</v>
      </c>
      <c r="K678" s="61">
        <v>6636.5</v>
      </c>
      <c r="L678" s="61">
        <v>0</v>
      </c>
      <c r="M678" s="61">
        <v>0</v>
      </c>
      <c r="N678" s="61">
        <v>0</v>
      </c>
      <c r="O678" s="68" t="s">
        <v>377</v>
      </c>
    </row>
    <row r="679" spans="1:15" ht="90.75" customHeight="1">
      <c r="A679" s="166"/>
      <c r="B679" s="167"/>
      <c r="C679" s="168"/>
      <c r="D679" s="169"/>
      <c r="E679" s="166"/>
      <c r="F679" s="83">
        <v>2014</v>
      </c>
      <c r="G679" s="58">
        <f>I679+K679+M679</f>
        <v>66365</v>
      </c>
      <c r="H679" s="61">
        <v>0</v>
      </c>
      <c r="I679" s="61">
        <v>33182.5</v>
      </c>
      <c r="J679" s="61">
        <v>0</v>
      </c>
      <c r="K679" s="61">
        <v>33182.5</v>
      </c>
      <c r="L679" s="61">
        <v>0</v>
      </c>
      <c r="M679" s="61">
        <v>0</v>
      </c>
      <c r="N679" s="61">
        <v>0</v>
      </c>
      <c r="O679" s="68" t="s">
        <v>470</v>
      </c>
    </row>
    <row r="680" spans="1:15" ht="60.75" customHeight="1">
      <c r="A680" s="113"/>
      <c r="B680" s="120"/>
      <c r="C680" s="121"/>
      <c r="D680" s="122"/>
      <c r="E680" s="113"/>
      <c r="F680" s="83">
        <v>2015</v>
      </c>
      <c r="G680" s="58">
        <f>I680+K680+M680</f>
        <v>66365</v>
      </c>
      <c r="H680" s="61">
        <v>0</v>
      </c>
      <c r="I680" s="61">
        <v>33182.5</v>
      </c>
      <c r="J680" s="61">
        <v>0</v>
      </c>
      <c r="K680" s="61">
        <v>33182.5</v>
      </c>
      <c r="L680" s="61">
        <v>0</v>
      </c>
      <c r="M680" s="61">
        <v>0</v>
      </c>
      <c r="N680" s="61">
        <v>0</v>
      </c>
      <c r="O680" s="84" t="s">
        <v>635</v>
      </c>
    </row>
    <row r="681" spans="1:15" ht="40.5" customHeight="1">
      <c r="A681" s="178"/>
      <c r="B681" s="114" t="s">
        <v>129</v>
      </c>
      <c r="C681" s="179"/>
      <c r="D681" s="180"/>
      <c r="E681" s="178"/>
      <c r="F681" s="83" t="s">
        <v>323</v>
      </c>
      <c r="G681" s="61">
        <f>SUM(G682:G684)</f>
        <v>189018.5</v>
      </c>
      <c r="H681" s="61">
        <f t="shared" ref="H681:N681" si="338">SUM(H682:H684)</f>
        <v>18064.13</v>
      </c>
      <c r="I681" s="61">
        <f t="shared" si="338"/>
        <v>97210.2</v>
      </c>
      <c r="J681" s="61">
        <f t="shared" si="338"/>
        <v>0</v>
      </c>
      <c r="K681" s="61">
        <f t="shared" si="338"/>
        <v>91808.3</v>
      </c>
      <c r="L681" s="61">
        <f t="shared" si="338"/>
        <v>18064.13</v>
      </c>
      <c r="M681" s="61">
        <f t="shared" si="338"/>
        <v>0</v>
      </c>
      <c r="N681" s="61">
        <f t="shared" si="338"/>
        <v>0</v>
      </c>
      <c r="O681" s="68"/>
    </row>
    <row r="682" spans="1:15" ht="26.25" customHeight="1">
      <c r="A682" s="171"/>
      <c r="B682" s="117"/>
      <c r="C682" s="118"/>
      <c r="D682" s="119"/>
      <c r="E682" s="171"/>
      <c r="F682" s="83">
        <v>2013</v>
      </c>
      <c r="G682" s="61">
        <f>G662+G666++G670+G674+G678</f>
        <v>25564.1</v>
      </c>
      <c r="H682" s="61">
        <f t="shared" ref="H682:N682" si="339">H662+H666++H670+H674+H678</f>
        <v>4855</v>
      </c>
      <c r="I682" s="61">
        <f t="shared" si="339"/>
        <v>14172.4</v>
      </c>
      <c r="J682" s="61">
        <f t="shared" si="339"/>
        <v>0</v>
      </c>
      <c r="K682" s="61">
        <f t="shared" si="339"/>
        <v>11391.7</v>
      </c>
      <c r="L682" s="61">
        <f t="shared" si="339"/>
        <v>4855</v>
      </c>
      <c r="M682" s="61">
        <f t="shared" si="339"/>
        <v>0</v>
      </c>
      <c r="N682" s="61">
        <f t="shared" si="339"/>
        <v>0</v>
      </c>
      <c r="O682" s="61"/>
    </row>
    <row r="683" spans="1:15" ht="26.25" customHeight="1">
      <c r="A683" s="171"/>
      <c r="B683" s="117"/>
      <c r="C683" s="118"/>
      <c r="D683" s="119"/>
      <c r="E683" s="171"/>
      <c r="F683" s="83">
        <v>2014</v>
      </c>
      <c r="G683" s="61">
        <f>G663+G667++G671+G675+G679</f>
        <v>81447.5</v>
      </c>
      <c r="H683" s="61">
        <f t="shared" ref="H683:N683" si="340">H663+H667++H671+H675+H679</f>
        <v>10393.1</v>
      </c>
      <c r="I683" s="61">
        <f t="shared" si="340"/>
        <v>41406.199999999997</v>
      </c>
      <c r="J683" s="61">
        <f t="shared" si="340"/>
        <v>0</v>
      </c>
      <c r="K683" s="61">
        <f t="shared" si="340"/>
        <v>40041.300000000003</v>
      </c>
      <c r="L683" s="61">
        <f t="shared" si="340"/>
        <v>10393.1</v>
      </c>
      <c r="M683" s="61">
        <f t="shared" si="340"/>
        <v>0</v>
      </c>
      <c r="N683" s="61">
        <f t="shared" si="340"/>
        <v>0</v>
      </c>
      <c r="O683" s="61"/>
    </row>
    <row r="684" spans="1:15" ht="26.25" customHeight="1">
      <c r="A684" s="113"/>
      <c r="B684" s="120"/>
      <c r="C684" s="121"/>
      <c r="D684" s="122"/>
      <c r="E684" s="113"/>
      <c r="F684" s="83">
        <v>2015</v>
      </c>
      <c r="G684" s="61">
        <f t="shared" ref="G684:N684" si="341">G664+G668++G672+G676+G680</f>
        <v>82006.899999999994</v>
      </c>
      <c r="H684" s="61">
        <f t="shared" si="341"/>
        <v>2816.03</v>
      </c>
      <c r="I684" s="61">
        <f t="shared" si="341"/>
        <v>41631.599999999999</v>
      </c>
      <c r="J684" s="61">
        <f t="shared" si="341"/>
        <v>0</v>
      </c>
      <c r="K684" s="61">
        <f t="shared" si="341"/>
        <v>40375.300000000003</v>
      </c>
      <c r="L684" s="61">
        <f t="shared" si="341"/>
        <v>2816.03</v>
      </c>
      <c r="M684" s="61">
        <f t="shared" si="341"/>
        <v>0</v>
      </c>
      <c r="N684" s="61">
        <f t="shared" si="341"/>
        <v>0</v>
      </c>
      <c r="O684" s="61"/>
    </row>
    <row r="685" spans="1:15">
      <c r="A685" s="175" t="s">
        <v>134</v>
      </c>
      <c r="B685" s="176"/>
      <c r="C685" s="176"/>
      <c r="D685" s="176"/>
      <c r="E685" s="176"/>
      <c r="F685" s="176"/>
      <c r="G685" s="176"/>
      <c r="H685" s="176"/>
      <c r="I685" s="176"/>
      <c r="J685" s="176"/>
      <c r="K685" s="176"/>
      <c r="L685" s="176"/>
      <c r="M685" s="176"/>
      <c r="N685" s="176"/>
      <c r="O685" s="176"/>
    </row>
    <row r="686" spans="1:15" ht="30.75" customHeight="1">
      <c r="A686" s="123" t="s">
        <v>135</v>
      </c>
      <c r="B686" s="114" t="s">
        <v>166</v>
      </c>
      <c r="C686" s="115"/>
      <c r="D686" s="116"/>
      <c r="E686" s="123" t="s">
        <v>217</v>
      </c>
      <c r="F686" s="83" t="s">
        <v>323</v>
      </c>
      <c r="G686" s="61">
        <f t="shared" ref="G686:N686" si="342">SUM(G687:G688)</f>
        <v>200</v>
      </c>
      <c r="H686" s="61">
        <f t="shared" si="342"/>
        <v>49.2</v>
      </c>
      <c r="I686" s="61">
        <f t="shared" si="342"/>
        <v>0</v>
      </c>
      <c r="J686" s="61">
        <f t="shared" si="342"/>
        <v>0</v>
      </c>
      <c r="K686" s="61">
        <f t="shared" si="342"/>
        <v>200</v>
      </c>
      <c r="L686" s="61">
        <f t="shared" si="342"/>
        <v>0</v>
      </c>
      <c r="M686" s="61">
        <f t="shared" si="342"/>
        <v>0</v>
      </c>
      <c r="N686" s="61">
        <f t="shared" si="342"/>
        <v>0</v>
      </c>
      <c r="O686" s="61"/>
    </row>
    <row r="687" spans="1:15" ht="34.5" customHeight="1">
      <c r="A687" s="166"/>
      <c r="B687" s="167"/>
      <c r="C687" s="168"/>
      <c r="D687" s="169"/>
      <c r="E687" s="166"/>
      <c r="F687" s="83">
        <v>2013</v>
      </c>
      <c r="G687" s="58">
        <f t="shared" ref="G687:H689" si="343">I687+K687+M687</f>
        <v>100</v>
      </c>
      <c r="H687" s="58">
        <f t="shared" si="343"/>
        <v>0</v>
      </c>
      <c r="I687" s="61">
        <v>0</v>
      </c>
      <c r="J687" s="61">
        <v>0</v>
      </c>
      <c r="K687" s="61">
        <v>100</v>
      </c>
      <c r="L687" s="61">
        <v>0</v>
      </c>
      <c r="M687" s="61">
        <v>0</v>
      </c>
      <c r="N687" s="61">
        <v>0</v>
      </c>
      <c r="O687" s="56" t="s">
        <v>378</v>
      </c>
    </row>
    <row r="688" spans="1:15" ht="359.25" customHeight="1">
      <c r="A688" s="166"/>
      <c r="B688" s="167"/>
      <c r="C688" s="168"/>
      <c r="D688" s="169"/>
      <c r="E688" s="166"/>
      <c r="F688" s="83">
        <v>2014</v>
      </c>
      <c r="G688" s="58">
        <f t="shared" si="343"/>
        <v>100</v>
      </c>
      <c r="H688" s="58">
        <f t="shared" si="343"/>
        <v>49.2</v>
      </c>
      <c r="I688" s="61">
        <v>0</v>
      </c>
      <c r="J688" s="61">
        <v>0</v>
      </c>
      <c r="K688" s="61">
        <v>100</v>
      </c>
      <c r="L688" s="61" t="s">
        <v>399</v>
      </c>
      <c r="M688" s="61">
        <v>0</v>
      </c>
      <c r="N688" s="61">
        <v>0</v>
      </c>
      <c r="O688" s="56" t="s">
        <v>400</v>
      </c>
    </row>
    <row r="689" spans="1:15" ht="251.25" customHeight="1">
      <c r="A689" s="113"/>
      <c r="B689" s="120"/>
      <c r="C689" s="121"/>
      <c r="D689" s="122"/>
      <c r="E689" s="113"/>
      <c r="F689" s="83">
        <v>2015</v>
      </c>
      <c r="G689" s="58">
        <f t="shared" si="343"/>
        <v>100</v>
      </c>
      <c r="H689" s="58">
        <f t="shared" si="343"/>
        <v>310</v>
      </c>
      <c r="I689" s="61">
        <v>0</v>
      </c>
      <c r="J689" s="61">
        <v>0</v>
      </c>
      <c r="K689" s="61">
        <v>100</v>
      </c>
      <c r="L689" s="61">
        <v>310</v>
      </c>
      <c r="M689" s="61">
        <v>0</v>
      </c>
      <c r="N689" s="61">
        <v>0</v>
      </c>
      <c r="O689" s="56" t="s">
        <v>560</v>
      </c>
    </row>
    <row r="690" spans="1:15" ht="24.75" customHeight="1">
      <c r="A690" s="123" t="s">
        <v>136</v>
      </c>
      <c r="B690" s="114" t="s">
        <v>167</v>
      </c>
      <c r="C690" s="115"/>
      <c r="D690" s="116"/>
      <c r="E690" s="123" t="s">
        <v>217</v>
      </c>
      <c r="F690" s="83" t="s">
        <v>323</v>
      </c>
      <c r="G690" s="61">
        <f t="shared" ref="G690:N690" si="344">SUM(G691:G692)</f>
        <v>258.89999999999998</v>
      </c>
      <c r="H690" s="61">
        <f t="shared" si="344"/>
        <v>161</v>
      </c>
      <c r="I690" s="61">
        <f t="shared" si="344"/>
        <v>0</v>
      </c>
      <c r="J690" s="61">
        <f t="shared" si="344"/>
        <v>0</v>
      </c>
      <c r="K690" s="61">
        <f t="shared" si="344"/>
        <v>258.89999999999998</v>
      </c>
      <c r="L690" s="61">
        <f t="shared" si="344"/>
        <v>161</v>
      </c>
      <c r="M690" s="61">
        <f t="shared" si="344"/>
        <v>0</v>
      </c>
      <c r="N690" s="61">
        <f t="shared" si="344"/>
        <v>0</v>
      </c>
      <c r="O690" s="61"/>
    </row>
    <row r="691" spans="1:15" ht="167.25" customHeight="1">
      <c r="A691" s="166"/>
      <c r="B691" s="167"/>
      <c r="C691" s="168"/>
      <c r="D691" s="169"/>
      <c r="E691" s="166"/>
      <c r="F691" s="83">
        <v>2013</v>
      </c>
      <c r="G691" s="58">
        <f t="shared" ref="G691:H693" si="345">I691+K691+M691</f>
        <v>128.9</v>
      </c>
      <c r="H691" s="58">
        <f t="shared" si="345"/>
        <v>144</v>
      </c>
      <c r="I691" s="61">
        <v>0</v>
      </c>
      <c r="J691" s="61">
        <v>0</v>
      </c>
      <c r="K691" s="61">
        <v>128.9</v>
      </c>
      <c r="L691" s="61">
        <v>144</v>
      </c>
      <c r="M691" s="61">
        <v>0</v>
      </c>
      <c r="N691" s="61">
        <v>0</v>
      </c>
      <c r="O691" s="56" t="s">
        <v>508</v>
      </c>
    </row>
    <row r="692" spans="1:15" ht="180" customHeight="1">
      <c r="A692" s="166"/>
      <c r="B692" s="167"/>
      <c r="C692" s="168"/>
      <c r="D692" s="169"/>
      <c r="E692" s="166"/>
      <c r="F692" s="83">
        <v>2014</v>
      </c>
      <c r="G692" s="58">
        <f t="shared" si="345"/>
        <v>130</v>
      </c>
      <c r="H692" s="58">
        <f t="shared" si="345"/>
        <v>17</v>
      </c>
      <c r="I692" s="61">
        <v>0</v>
      </c>
      <c r="J692" s="61"/>
      <c r="K692" s="61">
        <v>130</v>
      </c>
      <c r="L692" s="60">
        <v>17</v>
      </c>
      <c r="M692" s="61">
        <v>0</v>
      </c>
      <c r="N692" s="61"/>
      <c r="O692" s="66" t="s">
        <v>509</v>
      </c>
    </row>
    <row r="693" spans="1:15" ht="156" customHeight="1">
      <c r="A693" s="113"/>
      <c r="B693" s="120"/>
      <c r="C693" s="121"/>
      <c r="D693" s="122"/>
      <c r="E693" s="113"/>
      <c r="F693" s="83">
        <v>2015</v>
      </c>
      <c r="G693" s="58">
        <f t="shared" si="345"/>
        <v>130</v>
      </c>
      <c r="H693" s="58">
        <f t="shared" si="345"/>
        <v>250</v>
      </c>
      <c r="I693" s="61">
        <v>0</v>
      </c>
      <c r="J693" s="61">
        <v>0</v>
      </c>
      <c r="K693" s="61">
        <v>130</v>
      </c>
      <c r="L693" s="61">
        <v>250</v>
      </c>
      <c r="M693" s="61">
        <v>0</v>
      </c>
      <c r="N693" s="61">
        <v>0</v>
      </c>
      <c r="O693" s="66" t="s">
        <v>561</v>
      </c>
    </row>
    <row r="694" spans="1:15" ht="24.75" customHeight="1">
      <c r="A694" s="123" t="s">
        <v>137</v>
      </c>
      <c r="B694" s="114" t="s">
        <v>168</v>
      </c>
      <c r="C694" s="115"/>
      <c r="D694" s="116"/>
      <c r="E694" s="123" t="s">
        <v>217</v>
      </c>
      <c r="F694" s="83" t="s">
        <v>323</v>
      </c>
      <c r="G694" s="61">
        <f t="shared" ref="G694:N694" si="346">SUM(G695:G696)</f>
        <v>460</v>
      </c>
      <c r="H694" s="61">
        <f t="shared" si="346"/>
        <v>210</v>
      </c>
      <c r="I694" s="61">
        <f t="shared" si="346"/>
        <v>0</v>
      </c>
      <c r="J694" s="61">
        <f t="shared" si="346"/>
        <v>0</v>
      </c>
      <c r="K694" s="61">
        <f t="shared" si="346"/>
        <v>460</v>
      </c>
      <c r="L694" s="61">
        <f t="shared" si="346"/>
        <v>90</v>
      </c>
      <c r="M694" s="61">
        <f t="shared" si="346"/>
        <v>0</v>
      </c>
      <c r="N694" s="61">
        <f t="shared" si="346"/>
        <v>0</v>
      </c>
      <c r="O694" s="61"/>
    </row>
    <row r="695" spans="1:15" ht="180" customHeight="1">
      <c r="A695" s="166"/>
      <c r="B695" s="167"/>
      <c r="C695" s="168"/>
      <c r="D695" s="169"/>
      <c r="E695" s="166"/>
      <c r="F695" s="83">
        <v>2013</v>
      </c>
      <c r="G695" s="58">
        <f t="shared" ref="G695:H697" si="347">I695+K695+M695</f>
        <v>230</v>
      </c>
      <c r="H695" s="58">
        <f t="shared" si="347"/>
        <v>120</v>
      </c>
      <c r="I695" s="61">
        <v>0</v>
      </c>
      <c r="J695" s="61">
        <v>0</v>
      </c>
      <c r="K695" s="61">
        <v>230</v>
      </c>
      <c r="L695" s="29" t="s">
        <v>401</v>
      </c>
      <c r="M695" s="61">
        <v>0</v>
      </c>
      <c r="N695" s="61">
        <v>0</v>
      </c>
      <c r="O695" s="66" t="s">
        <v>379</v>
      </c>
    </row>
    <row r="696" spans="1:15" ht="362.25" customHeight="1">
      <c r="A696" s="166"/>
      <c r="B696" s="167"/>
      <c r="C696" s="168"/>
      <c r="D696" s="169"/>
      <c r="E696" s="166"/>
      <c r="F696" s="83">
        <v>2014</v>
      </c>
      <c r="G696" s="58">
        <f t="shared" si="347"/>
        <v>230</v>
      </c>
      <c r="H696" s="58">
        <f t="shared" si="347"/>
        <v>90</v>
      </c>
      <c r="I696" s="61">
        <v>0</v>
      </c>
      <c r="J696" s="61">
        <v>0</v>
      </c>
      <c r="K696" s="61">
        <v>230</v>
      </c>
      <c r="L696" s="61">
        <v>90</v>
      </c>
      <c r="M696" s="61">
        <v>0</v>
      </c>
      <c r="N696" s="61">
        <v>0</v>
      </c>
      <c r="O696" s="66" t="s">
        <v>402</v>
      </c>
    </row>
    <row r="697" spans="1:15" ht="111.75" customHeight="1">
      <c r="A697" s="113"/>
      <c r="B697" s="120"/>
      <c r="C697" s="121"/>
      <c r="D697" s="122"/>
      <c r="E697" s="113"/>
      <c r="F697" s="83">
        <v>2015</v>
      </c>
      <c r="G697" s="58">
        <f t="shared" si="347"/>
        <v>230</v>
      </c>
      <c r="H697" s="58">
        <f t="shared" si="347"/>
        <v>22</v>
      </c>
      <c r="I697" s="61">
        <v>0</v>
      </c>
      <c r="J697" s="61">
        <v>0</v>
      </c>
      <c r="K697" s="61">
        <v>230</v>
      </c>
      <c r="L697" s="61">
        <v>22</v>
      </c>
      <c r="M697" s="61">
        <v>0</v>
      </c>
      <c r="N697" s="61">
        <v>0</v>
      </c>
      <c r="O697" s="66" t="s">
        <v>562</v>
      </c>
    </row>
    <row r="698" spans="1:15" ht="27.75" customHeight="1">
      <c r="A698" s="123" t="s">
        <v>138</v>
      </c>
      <c r="B698" s="114" t="s">
        <v>169</v>
      </c>
      <c r="C698" s="115"/>
      <c r="D698" s="116"/>
      <c r="E698" s="123" t="s">
        <v>217</v>
      </c>
      <c r="F698" s="83" t="s">
        <v>323</v>
      </c>
      <c r="G698" s="61">
        <f t="shared" ref="G698:N698" si="348">SUM(G699:G700)</f>
        <v>4000</v>
      </c>
      <c r="H698" s="61">
        <f t="shared" si="348"/>
        <v>4292.5</v>
      </c>
      <c r="I698" s="61">
        <f t="shared" si="348"/>
        <v>0</v>
      </c>
      <c r="J698" s="61">
        <f t="shared" si="348"/>
        <v>0</v>
      </c>
      <c r="K698" s="61">
        <f t="shared" si="348"/>
        <v>4000</v>
      </c>
      <c r="L698" s="61">
        <f t="shared" si="348"/>
        <v>1863</v>
      </c>
      <c r="M698" s="61">
        <f t="shared" si="348"/>
        <v>0</v>
      </c>
      <c r="N698" s="61">
        <f t="shared" si="348"/>
        <v>0</v>
      </c>
      <c r="O698" s="61"/>
    </row>
    <row r="699" spans="1:15" ht="152.25" customHeight="1">
      <c r="A699" s="166"/>
      <c r="B699" s="167"/>
      <c r="C699" s="168"/>
      <c r="D699" s="169"/>
      <c r="E699" s="166"/>
      <c r="F699" s="83">
        <v>2013</v>
      </c>
      <c r="G699" s="58">
        <f>I699+K699+M699</f>
        <v>2000</v>
      </c>
      <c r="H699" s="58">
        <f>J699+L699+N699</f>
        <v>1863</v>
      </c>
      <c r="I699" s="61">
        <v>0</v>
      </c>
      <c r="J699" s="61">
        <v>0</v>
      </c>
      <c r="K699" s="61">
        <v>2000</v>
      </c>
      <c r="L699" s="61">
        <v>1863</v>
      </c>
      <c r="M699" s="61">
        <v>0</v>
      </c>
      <c r="N699" s="61">
        <v>0</v>
      </c>
      <c r="O699" s="56" t="s">
        <v>380</v>
      </c>
    </row>
    <row r="700" spans="1:15" ht="147.75" customHeight="1">
      <c r="A700" s="166"/>
      <c r="B700" s="167"/>
      <c r="C700" s="168"/>
      <c r="D700" s="169"/>
      <c r="E700" s="166"/>
      <c r="F700" s="83">
        <v>2014</v>
      </c>
      <c r="G700" s="58">
        <f>I700+K700+M700</f>
        <v>2000</v>
      </c>
      <c r="H700" s="58">
        <f t="shared" ref="H700:H701" si="349">J700+L700+N700</f>
        <v>2429.5</v>
      </c>
      <c r="I700" s="61">
        <v>0</v>
      </c>
      <c r="J700" s="61">
        <v>0</v>
      </c>
      <c r="K700" s="61">
        <v>2000</v>
      </c>
      <c r="L700" s="61" t="s">
        <v>403</v>
      </c>
      <c r="M700" s="61">
        <v>0</v>
      </c>
      <c r="N700" s="61">
        <v>0</v>
      </c>
      <c r="O700" s="56" t="s">
        <v>404</v>
      </c>
    </row>
    <row r="701" spans="1:15" ht="155.25" customHeight="1">
      <c r="A701" s="113"/>
      <c r="B701" s="120"/>
      <c r="C701" s="121"/>
      <c r="D701" s="122"/>
      <c r="E701" s="113"/>
      <c r="F701" s="83">
        <v>2015</v>
      </c>
      <c r="G701" s="58">
        <f>I701+K701+M701</f>
        <v>2000</v>
      </c>
      <c r="H701" s="58">
        <f t="shared" si="349"/>
        <v>1631</v>
      </c>
      <c r="I701" s="61">
        <v>0</v>
      </c>
      <c r="J701" s="61">
        <v>0</v>
      </c>
      <c r="K701" s="61">
        <v>2000</v>
      </c>
      <c r="L701" s="61">
        <v>1631</v>
      </c>
      <c r="M701" s="61">
        <v>0</v>
      </c>
      <c r="N701" s="61">
        <v>0</v>
      </c>
      <c r="O701" s="56" t="s">
        <v>563</v>
      </c>
    </row>
    <row r="702" spans="1:15" ht="32.25" customHeight="1">
      <c r="A702" s="123" t="s">
        <v>139</v>
      </c>
      <c r="B702" s="114" t="s">
        <v>170</v>
      </c>
      <c r="C702" s="115"/>
      <c r="D702" s="116"/>
      <c r="E702" s="123" t="s">
        <v>217</v>
      </c>
      <c r="F702" s="83" t="s">
        <v>323</v>
      </c>
      <c r="G702" s="61">
        <f t="shared" ref="G702:N702" si="350">SUM(G703:G704)</f>
        <v>900</v>
      </c>
      <c r="H702" s="61">
        <f t="shared" si="350"/>
        <v>1574.2</v>
      </c>
      <c r="I702" s="61">
        <f t="shared" si="350"/>
        <v>0</v>
      </c>
      <c r="J702" s="61">
        <f t="shared" si="350"/>
        <v>500</v>
      </c>
      <c r="K702" s="61">
        <f t="shared" si="350"/>
        <v>900</v>
      </c>
      <c r="L702" s="61">
        <f t="shared" si="350"/>
        <v>646</v>
      </c>
      <c r="M702" s="61">
        <f t="shared" si="350"/>
        <v>0</v>
      </c>
      <c r="N702" s="61">
        <f t="shared" si="350"/>
        <v>0</v>
      </c>
      <c r="O702" s="61"/>
    </row>
    <row r="703" spans="1:15" ht="138.75" customHeight="1">
      <c r="A703" s="166"/>
      <c r="B703" s="167"/>
      <c r="C703" s="168"/>
      <c r="D703" s="169"/>
      <c r="E703" s="166"/>
      <c r="F703" s="83">
        <v>2013</v>
      </c>
      <c r="G703" s="58">
        <f t="shared" ref="G703:H705" si="351">I703+K703+M703</f>
        <v>450</v>
      </c>
      <c r="H703" s="58">
        <f t="shared" si="351"/>
        <v>1146</v>
      </c>
      <c r="I703" s="61">
        <v>0</v>
      </c>
      <c r="J703" s="61">
        <v>500</v>
      </c>
      <c r="K703" s="61">
        <v>450</v>
      </c>
      <c r="L703" s="61">
        <v>646</v>
      </c>
      <c r="M703" s="61">
        <v>0</v>
      </c>
      <c r="N703" s="61">
        <v>0</v>
      </c>
      <c r="O703" s="56" t="s">
        <v>381</v>
      </c>
    </row>
    <row r="704" spans="1:15" ht="151.5" customHeight="1">
      <c r="A704" s="166"/>
      <c r="B704" s="167"/>
      <c r="C704" s="168"/>
      <c r="D704" s="169"/>
      <c r="E704" s="166"/>
      <c r="F704" s="83">
        <v>2014</v>
      </c>
      <c r="G704" s="58">
        <f t="shared" si="351"/>
        <v>450</v>
      </c>
      <c r="H704" s="58">
        <f t="shared" si="351"/>
        <v>428.2</v>
      </c>
      <c r="I704" s="61">
        <v>0</v>
      </c>
      <c r="J704" s="61">
        <v>0</v>
      </c>
      <c r="K704" s="61">
        <v>450</v>
      </c>
      <c r="L704" s="61" t="s">
        <v>405</v>
      </c>
      <c r="M704" s="61">
        <v>0</v>
      </c>
      <c r="N704" s="61">
        <v>0</v>
      </c>
      <c r="O704" s="56" t="s">
        <v>406</v>
      </c>
    </row>
    <row r="705" spans="1:15" ht="164.25" customHeight="1">
      <c r="A705" s="113"/>
      <c r="B705" s="120"/>
      <c r="C705" s="121"/>
      <c r="D705" s="122"/>
      <c r="E705" s="113"/>
      <c r="F705" s="83">
        <v>2015</v>
      </c>
      <c r="G705" s="58">
        <f t="shared" si="351"/>
        <v>450</v>
      </c>
      <c r="H705" s="58">
        <f t="shared" si="351"/>
        <v>748</v>
      </c>
      <c r="I705" s="61">
        <v>0</v>
      </c>
      <c r="J705" s="61">
        <v>0</v>
      </c>
      <c r="K705" s="61">
        <v>450</v>
      </c>
      <c r="L705" s="61">
        <v>748</v>
      </c>
      <c r="M705" s="61">
        <v>0</v>
      </c>
      <c r="N705" s="61">
        <v>0</v>
      </c>
      <c r="O705" s="56" t="s">
        <v>564</v>
      </c>
    </row>
    <row r="706" spans="1:15" ht="40.5" customHeight="1">
      <c r="A706" s="123" t="s">
        <v>315</v>
      </c>
      <c r="B706" s="114" t="s">
        <v>130</v>
      </c>
      <c r="C706" s="179"/>
      <c r="D706" s="180"/>
      <c r="E706" s="123" t="s">
        <v>315</v>
      </c>
      <c r="F706" s="83" t="s">
        <v>323</v>
      </c>
      <c r="G706" s="61">
        <f>SUM(G707:G709)</f>
        <v>8728.9</v>
      </c>
      <c r="H706" s="61">
        <f t="shared" ref="H706:N706" si="352">SUM(H707:H709)</f>
        <v>9247.9</v>
      </c>
      <c r="I706" s="61">
        <f t="shared" si="352"/>
        <v>0</v>
      </c>
      <c r="J706" s="61">
        <f t="shared" si="352"/>
        <v>500</v>
      </c>
      <c r="K706" s="61">
        <f t="shared" si="352"/>
        <v>8728.9</v>
      </c>
      <c r="L706" s="61">
        <f t="shared" si="352"/>
        <v>8747.9</v>
      </c>
      <c r="M706" s="61">
        <f t="shared" si="352"/>
        <v>0</v>
      </c>
      <c r="N706" s="61">
        <f t="shared" si="352"/>
        <v>0</v>
      </c>
      <c r="O706" s="61"/>
    </row>
    <row r="707" spans="1:15" ht="30" customHeight="1">
      <c r="A707" s="171"/>
      <c r="B707" s="117"/>
      <c r="C707" s="118"/>
      <c r="D707" s="119"/>
      <c r="E707" s="171"/>
      <c r="F707" s="83">
        <v>2013</v>
      </c>
      <c r="G707" s="61">
        <f t="shared" ref="G707:N708" si="353">G687+G691+G695+G699+G703</f>
        <v>2908.9</v>
      </c>
      <c r="H707" s="61">
        <f t="shared" si="353"/>
        <v>3273</v>
      </c>
      <c r="I707" s="61">
        <f t="shared" si="353"/>
        <v>0</v>
      </c>
      <c r="J707" s="61">
        <f t="shared" si="353"/>
        <v>500</v>
      </c>
      <c r="K707" s="61">
        <f t="shared" si="353"/>
        <v>2908.9</v>
      </c>
      <c r="L707" s="61">
        <f t="shared" si="353"/>
        <v>2773</v>
      </c>
      <c r="M707" s="61">
        <f t="shared" si="353"/>
        <v>0</v>
      </c>
      <c r="N707" s="61">
        <f t="shared" si="353"/>
        <v>0</v>
      </c>
      <c r="O707" s="61"/>
    </row>
    <row r="708" spans="1:15" ht="25.5" customHeight="1">
      <c r="A708" s="171"/>
      <c r="B708" s="117"/>
      <c r="C708" s="118"/>
      <c r="D708" s="119"/>
      <c r="E708" s="171"/>
      <c r="F708" s="83">
        <v>2014</v>
      </c>
      <c r="G708" s="61">
        <f t="shared" si="353"/>
        <v>2910</v>
      </c>
      <c r="H708" s="61">
        <f t="shared" si="353"/>
        <v>3013.8999999999996</v>
      </c>
      <c r="I708" s="61">
        <f t="shared" si="353"/>
        <v>0</v>
      </c>
      <c r="J708" s="61">
        <f t="shared" si="353"/>
        <v>0</v>
      </c>
      <c r="K708" s="61">
        <f t="shared" si="353"/>
        <v>2910</v>
      </c>
      <c r="L708" s="61">
        <f t="shared" si="353"/>
        <v>3013.8999999999996</v>
      </c>
      <c r="M708" s="61">
        <f t="shared" si="353"/>
        <v>0</v>
      </c>
      <c r="N708" s="61">
        <f t="shared" si="353"/>
        <v>0</v>
      </c>
      <c r="O708" s="61"/>
    </row>
    <row r="709" spans="1:15" ht="25.5" customHeight="1">
      <c r="A709" s="113"/>
      <c r="B709" s="120"/>
      <c r="C709" s="121"/>
      <c r="D709" s="122"/>
      <c r="E709" s="113"/>
      <c r="F709" s="83">
        <v>2015</v>
      </c>
      <c r="G709" s="61">
        <f>G689+G693+G697+G701+G705</f>
        <v>2910</v>
      </c>
      <c r="H709" s="61">
        <f t="shared" ref="H709:N709" si="354">H689+H693+H697+H701+H705</f>
        <v>2961</v>
      </c>
      <c r="I709" s="61">
        <f t="shared" si="354"/>
        <v>0</v>
      </c>
      <c r="J709" s="61">
        <f t="shared" si="354"/>
        <v>0</v>
      </c>
      <c r="K709" s="61">
        <f t="shared" si="354"/>
        <v>2910</v>
      </c>
      <c r="L709" s="61">
        <f t="shared" si="354"/>
        <v>2961</v>
      </c>
      <c r="M709" s="61">
        <f t="shared" si="354"/>
        <v>0</v>
      </c>
      <c r="N709" s="61">
        <f t="shared" si="354"/>
        <v>0</v>
      </c>
      <c r="O709" s="61"/>
    </row>
    <row r="710" spans="1:15" ht="25.5" customHeight="1">
      <c r="A710" s="175" t="s">
        <v>140</v>
      </c>
      <c r="B710" s="176"/>
      <c r="C710" s="176"/>
      <c r="D710" s="176"/>
      <c r="E710" s="176"/>
      <c r="F710" s="176"/>
      <c r="G710" s="176"/>
      <c r="H710" s="176"/>
      <c r="I710" s="176"/>
      <c r="J710" s="176"/>
      <c r="K710" s="176"/>
      <c r="L710" s="176"/>
      <c r="M710" s="176"/>
      <c r="N710" s="176"/>
      <c r="O710" s="176"/>
    </row>
    <row r="711" spans="1:15" ht="30" customHeight="1">
      <c r="A711" s="194" t="s">
        <v>141</v>
      </c>
      <c r="B711" s="114" t="s">
        <v>131</v>
      </c>
      <c r="C711" s="115"/>
      <c r="D711" s="116"/>
      <c r="E711" s="123" t="s">
        <v>217</v>
      </c>
      <c r="F711" s="83" t="s">
        <v>323</v>
      </c>
      <c r="G711" s="61">
        <f>SUM(G712:G714)</f>
        <v>3000</v>
      </c>
      <c r="H711" s="61">
        <f t="shared" ref="H711:N711" si="355">SUM(H712:H714)</f>
        <v>5314</v>
      </c>
      <c r="I711" s="61">
        <f t="shared" si="355"/>
        <v>0</v>
      </c>
      <c r="J711" s="61">
        <f t="shared" si="355"/>
        <v>881</v>
      </c>
      <c r="K711" s="61">
        <f t="shared" si="355"/>
        <v>1500</v>
      </c>
      <c r="L711" s="61">
        <f t="shared" si="355"/>
        <v>2610.1999999999998</v>
      </c>
      <c r="M711" s="61">
        <f t="shared" si="355"/>
        <v>1500</v>
      </c>
      <c r="N711" s="61">
        <f t="shared" si="355"/>
        <v>1822.8</v>
      </c>
      <c r="O711" s="61"/>
    </row>
    <row r="712" spans="1:15" ht="182.25" customHeight="1">
      <c r="A712" s="195"/>
      <c r="B712" s="167"/>
      <c r="C712" s="168"/>
      <c r="D712" s="169"/>
      <c r="E712" s="166"/>
      <c r="F712" s="83">
        <v>2013</v>
      </c>
      <c r="G712" s="58">
        <f t="shared" ref="G712:H714" si="356">I712+K712+M712</f>
        <v>1000</v>
      </c>
      <c r="H712" s="58">
        <f t="shared" si="356"/>
        <v>2273</v>
      </c>
      <c r="I712" s="61">
        <v>0</v>
      </c>
      <c r="J712" s="61">
        <v>475</v>
      </c>
      <c r="K712" s="61">
        <v>500</v>
      </c>
      <c r="L712" s="61">
        <v>1020</v>
      </c>
      <c r="M712" s="61">
        <v>500</v>
      </c>
      <c r="N712" s="61">
        <v>778</v>
      </c>
      <c r="O712" s="46" t="s">
        <v>382</v>
      </c>
    </row>
    <row r="713" spans="1:15" ht="183" customHeight="1">
      <c r="A713" s="195"/>
      <c r="B713" s="167"/>
      <c r="C713" s="168"/>
      <c r="D713" s="169"/>
      <c r="E713" s="166"/>
      <c r="F713" s="83">
        <v>2014</v>
      </c>
      <c r="G713" s="58">
        <f t="shared" si="356"/>
        <v>1000</v>
      </c>
      <c r="H713" s="58">
        <f t="shared" si="356"/>
        <v>2563</v>
      </c>
      <c r="I713" s="61">
        <v>0</v>
      </c>
      <c r="J713" s="61">
        <v>406</v>
      </c>
      <c r="K713" s="61">
        <v>500</v>
      </c>
      <c r="L713" s="61">
        <v>1282</v>
      </c>
      <c r="M713" s="61">
        <v>500</v>
      </c>
      <c r="N713" s="61">
        <v>875</v>
      </c>
      <c r="O713" s="46" t="s">
        <v>386</v>
      </c>
    </row>
    <row r="714" spans="1:15" ht="288" customHeight="1">
      <c r="A714" s="113"/>
      <c r="B714" s="120"/>
      <c r="C714" s="121"/>
      <c r="D714" s="122"/>
      <c r="E714" s="113"/>
      <c r="F714" s="83">
        <v>2015</v>
      </c>
      <c r="G714" s="58">
        <f t="shared" si="356"/>
        <v>1000</v>
      </c>
      <c r="H714" s="58">
        <f t="shared" si="356"/>
        <v>478</v>
      </c>
      <c r="I714" s="61">
        <v>0</v>
      </c>
      <c r="J714" s="61">
        <v>0</v>
      </c>
      <c r="K714" s="61">
        <v>500</v>
      </c>
      <c r="L714" s="61">
        <v>308.2</v>
      </c>
      <c r="M714" s="61">
        <v>500</v>
      </c>
      <c r="N714" s="61">
        <v>169.8</v>
      </c>
      <c r="O714" s="46" t="s">
        <v>602</v>
      </c>
    </row>
    <row r="715" spans="1:15" ht="24.75" customHeight="1">
      <c r="A715" s="256"/>
      <c r="B715" s="114" t="s">
        <v>132</v>
      </c>
      <c r="C715" s="115"/>
      <c r="D715" s="116"/>
      <c r="E715" s="123"/>
      <c r="F715" s="83" t="s">
        <v>323</v>
      </c>
      <c r="G715" s="61">
        <f t="shared" ref="G715:N715" si="357">SUM(G716:G718)</f>
        <v>3000</v>
      </c>
      <c r="H715" s="61">
        <f t="shared" si="357"/>
        <v>5314</v>
      </c>
      <c r="I715" s="61">
        <f t="shared" si="357"/>
        <v>0</v>
      </c>
      <c r="J715" s="61">
        <f t="shared" si="357"/>
        <v>881</v>
      </c>
      <c r="K715" s="61">
        <f t="shared" si="357"/>
        <v>1500</v>
      </c>
      <c r="L715" s="61">
        <f t="shared" si="357"/>
        <v>2610.1999999999998</v>
      </c>
      <c r="M715" s="61">
        <f t="shared" si="357"/>
        <v>1500</v>
      </c>
      <c r="N715" s="61">
        <f t="shared" si="357"/>
        <v>1822.8</v>
      </c>
      <c r="O715" s="61"/>
    </row>
    <row r="716" spans="1:15" ht="24.75" customHeight="1">
      <c r="A716" s="257"/>
      <c r="B716" s="167"/>
      <c r="C716" s="168"/>
      <c r="D716" s="169"/>
      <c r="E716" s="166"/>
      <c r="F716" s="83">
        <v>2013</v>
      </c>
      <c r="G716" s="61">
        <f>G712</f>
        <v>1000</v>
      </c>
      <c r="H716" s="61">
        <f t="shared" ref="H716:N716" si="358">H712</f>
        <v>2273</v>
      </c>
      <c r="I716" s="61">
        <f t="shared" si="358"/>
        <v>0</v>
      </c>
      <c r="J716" s="61">
        <f t="shared" si="358"/>
        <v>475</v>
      </c>
      <c r="K716" s="61">
        <f t="shared" si="358"/>
        <v>500</v>
      </c>
      <c r="L716" s="61">
        <f t="shared" si="358"/>
        <v>1020</v>
      </c>
      <c r="M716" s="61">
        <f t="shared" si="358"/>
        <v>500</v>
      </c>
      <c r="N716" s="61">
        <f t="shared" si="358"/>
        <v>778</v>
      </c>
      <c r="O716" s="61"/>
    </row>
    <row r="717" spans="1:15" ht="24.75" customHeight="1">
      <c r="A717" s="257"/>
      <c r="B717" s="167"/>
      <c r="C717" s="168"/>
      <c r="D717" s="169"/>
      <c r="E717" s="166"/>
      <c r="F717" s="83">
        <v>2014</v>
      </c>
      <c r="G717" s="61">
        <f>G713</f>
        <v>1000</v>
      </c>
      <c r="H717" s="61">
        <f t="shared" ref="H717:N718" si="359">H713</f>
        <v>2563</v>
      </c>
      <c r="I717" s="61">
        <f t="shared" si="359"/>
        <v>0</v>
      </c>
      <c r="J717" s="61">
        <f t="shared" si="359"/>
        <v>406</v>
      </c>
      <c r="K717" s="61">
        <f t="shared" si="359"/>
        <v>500</v>
      </c>
      <c r="L717" s="61">
        <f t="shared" si="359"/>
        <v>1282</v>
      </c>
      <c r="M717" s="61">
        <f t="shared" si="359"/>
        <v>500</v>
      </c>
      <c r="N717" s="61">
        <f t="shared" si="359"/>
        <v>875</v>
      </c>
      <c r="O717" s="61"/>
    </row>
    <row r="718" spans="1:15" ht="24.75" customHeight="1">
      <c r="A718" s="113"/>
      <c r="B718" s="120"/>
      <c r="C718" s="121"/>
      <c r="D718" s="122"/>
      <c r="E718" s="113"/>
      <c r="F718" s="83">
        <v>2015</v>
      </c>
      <c r="G718" s="61">
        <f>G714</f>
        <v>1000</v>
      </c>
      <c r="H718" s="61">
        <f t="shared" si="359"/>
        <v>478</v>
      </c>
      <c r="I718" s="61">
        <f t="shared" si="359"/>
        <v>0</v>
      </c>
      <c r="J718" s="61">
        <f t="shared" si="359"/>
        <v>0</v>
      </c>
      <c r="K718" s="61">
        <f t="shared" si="359"/>
        <v>500</v>
      </c>
      <c r="L718" s="61">
        <f t="shared" si="359"/>
        <v>308.2</v>
      </c>
      <c r="M718" s="61">
        <f t="shared" si="359"/>
        <v>500</v>
      </c>
      <c r="N718" s="61">
        <f t="shared" si="359"/>
        <v>169.8</v>
      </c>
      <c r="O718" s="61"/>
    </row>
    <row r="719" spans="1:15" ht="23.25" customHeight="1">
      <c r="A719" s="185"/>
      <c r="B719" s="114" t="s">
        <v>133</v>
      </c>
      <c r="C719" s="115"/>
      <c r="D719" s="116"/>
      <c r="E719" s="189"/>
      <c r="F719" s="83" t="s">
        <v>323</v>
      </c>
      <c r="G719" s="61">
        <f t="shared" ref="G719:N719" si="360">SUM(G720:G722)</f>
        <v>10972699.475999998</v>
      </c>
      <c r="H719" s="61">
        <f t="shared" si="360"/>
        <v>2523933.9300000002</v>
      </c>
      <c r="I719" s="61">
        <f t="shared" si="360"/>
        <v>2685662.8149999999</v>
      </c>
      <c r="J719" s="61">
        <f t="shared" si="360"/>
        <v>380536.3</v>
      </c>
      <c r="K719" s="61">
        <f t="shared" si="360"/>
        <v>1112360.2069999999</v>
      </c>
      <c r="L719" s="61">
        <f t="shared" si="360"/>
        <v>214213.43</v>
      </c>
      <c r="M719" s="61">
        <f t="shared" si="360"/>
        <v>7174676.4539999999</v>
      </c>
      <c r="N719" s="61">
        <f t="shared" si="360"/>
        <v>1929184.2000000002</v>
      </c>
      <c r="O719" s="61"/>
    </row>
    <row r="720" spans="1:15" ht="28.5" customHeight="1">
      <c r="A720" s="185"/>
      <c r="B720" s="167"/>
      <c r="C720" s="168"/>
      <c r="D720" s="169"/>
      <c r="E720" s="189"/>
      <c r="F720" s="83">
        <v>2013</v>
      </c>
      <c r="G720" s="61">
        <f>G96+G211+G255+G324+G361+G408+G417+G490+G523+G544+G581+G658+G683+G708+G716</f>
        <v>4469953.5999999996</v>
      </c>
      <c r="H720" s="61">
        <f>H96+H211+H255+H324+H361+H408+H417+H490+H523+H544+H581+H658+H683+H708+H716</f>
        <v>1209941.3999999999</v>
      </c>
      <c r="I720" s="61">
        <f>I96+I211+I255+I324+I361+I408+I417+I490+I523+I544+I581+I658+I683+I708+I716</f>
        <v>901378.1</v>
      </c>
      <c r="J720" s="61">
        <f>J96+J211+J255+J324+J361+J408+J417+J490+J523+J544+J581+J658+J683+J708+J716</f>
        <v>249216.3</v>
      </c>
      <c r="K720" s="61">
        <f>K96+K211+K255+K324+K361+K408+K417+K490+K523+K544+K581+K658+K683+K708+K716</f>
        <v>346604.2</v>
      </c>
      <c r="L720" s="61">
        <f>L96+L211+L255+L324+L361+L408+L417+L490+L523+L544+L581+L658+L683+L708+L716</f>
        <v>100588.8</v>
      </c>
      <c r="M720" s="61">
        <f>M96+M211+M255+M324+M361+M408+M417+M490+M523+M544+M581+M658+M683+M708+M716</f>
        <v>3221971.3</v>
      </c>
      <c r="N720" s="61">
        <f>N96+N211+N255+N324+N361+N408+N417+N490+N523+N544+N581+N658+N683+N708+N716</f>
        <v>860136.3</v>
      </c>
      <c r="O720" s="61"/>
    </row>
    <row r="721" spans="1:15" ht="28.5" customHeight="1">
      <c r="A721" s="185"/>
      <c r="B721" s="167"/>
      <c r="C721" s="168"/>
      <c r="D721" s="169"/>
      <c r="E721" s="189"/>
      <c r="F721" s="83">
        <v>2014</v>
      </c>
      <c r="G721" s="61">
        <f>G97+G211+G255+G324+G361+G408+G417+G490+G523+G544+G581+G658+G683+G708+G717</f>
        <v>4202606.8</v>
      </c>
      <c r="H721" s="61">
        <f>H97+H211+H255+H324+H361+H408+H417+H490+H523+H544+H581+H658+H683+H708+H717</f>
        <v>988636.1</v>
      </c>
      <c r="I721" s="61">
        <f>I97+I211+I255+I324+I361+I408+I417+I490+I523+I544+I581+I658+I683+I708+I717</f>
        <v>812031.29999999993</v>
      </c>
      <c r="J721" s="61">
        <f>J97+J211+J255+J324+J361+J408+J417+J490+J523+J544+J581+J658+J683+J708+J717</f>
        <v>95950</v>
      </c>
      <c r="K721" s="61">
        <f>K97+K211+K255+K324+K361+K408+K417+K490+K523+K544+K581+K658+K683+K708+K717</f>
        <v>340604.2</v>
      </c>
      <c r="L721" s="61">
        <f>L97+L211+L255+L324+L361+L408+L417+L490+L523+L544+L581+L658+L683+L708+L717</f>
        <v>94877.8</v>
      </c>
      <c r="M721" s="61">
        <f>M97+M211+M255+M324+M361+M408+M417+M490+M523+M544+M581+M658+M683+M708+M717</f>
        <v>3049971.3</v>
      </c>
      <c r="N721" s="61">
        <f>N97+N211+N255+N324+N361+N408+N417+N490+N523+N544+N581+N658+N683+N708+N717</f>
        <v>797808.3</v>
      </c>
      <c r="O721" s="61"/>
    </row>
    <row r="722" spans="1:15" ht="28.5" customHeight="1">
      <c r="A722" s="185"/>
      <c r="B722" s="186"/>
      <c r="C722" s="187"/>
      <c r="D722" s="188"/>
      <c r="E722" s="189"/>
      <c r="F722" s="83">
        <v>2015</v>
      </c>
      <c r="G722" s="61">
        <f>G98+G212+G256+G325+G362+G409+G418+G491+G524+G545+G582+G659+G684+G709+G718</f>
        <v>2300139.0759999999</v>
      </c>
      <c r="H722" s="61">
        <f>H98+H212+H256+H325+H362+H409+H418+H491+H524+H545+H582+H659+H684+H709+H718</f>
        <v>325356.43</v>
      </c>
      <c r="I722" s="61">
        <f>I98+I212+I256+I325+I362+I409+I418+I491+I524+I545+I582+I659+I684+I709+I718</f>
        <v>972253.41499999992</v>
      </c>
      <c r="J722" s="61">
        <f>J98+J212+J256+J325+J362+J409+J418+J491+J524+J545+J582+J659+J684+J709+J718</f>
        <v>35370</v>
      </c>
      <c r="K722" s="61">
        <f>K98+K212+K256+K325+K362+K409+K418+K491+K524+K545+K582+K659+K684+K709+K718</f>
        <v>425151.80699999997</v>
      </c>
      <c r="L722" s="61">
        <f>L98+L212+L256+L325+L362+L409+L418+L491+L524+L545+L582+L659+L684+L709+L718</f>
        <v>18746.830000000002</v>
      </c>
      <c r="M722" s="61">
        <f>M98+M212+M256+M325+M362+M409+M418+M491+M524+M545+M582+M659+M684+M709+M718</f>
        <v>902733.85400000005</v>
      </c>
      <c r="N722" s="61">
        <f>N98+N212+N256+N325+N362+N409+N418+N491+N524+N545+N582+N659+N684+N709+N718</f>
        <v>271239.59999999998</v>
      </c>
      <c r="O722" s="61"/>
    </row>
    <row r="724" spans="1:15" s="8" customFormat="1" ht="15" customHeight="1">
      <c r="B724" s="8" t="s">
        <v>412</v>
      </c>
      <c r="F724" s="9"/>
      <c r="G724" s="9"/>
      <c r="H724" s="9"/>
      <c r="I724" s="9"/>
      <c r="J724" s="9"/>
    </row>
    <row r="725" spans="1:15" s="8" customFormat="1" ht="15" customHeight="1">
      <c r="B725" s="8" t="s">
        <v>413</v>
      </c>
      <c r="F725" s="9"/>
      <c r="G725" s="9"/>
      <c r="H725" s="9" t="s">
        <v>414</v>
      </c>
      <c r="I725" s="9"/>
      <c r="J725" s="9"/>
    </row>
  </sheetData>
  <mergeCells count="581">
    <mergeCell ref="A648:A651"/>
    <mergeCell ref="B651:D651"/>
    <mergeCell ref="B648:D650"/>
    <mergeCell ref="E648:E651"/>
    <mergeCell ref="B584:D587"/>
    <mergeCell ref="E584:E587"/>
    <mergeCell ref="E322:E325"/>
    <mergeCell ref="B715:D718"/>
    <mergeCell ref="E715:E718"/>
    <mergeCell ref="A632:A635"/>
    <mergeCell ref="B635:D635"/>
    <mergeCell ref="E632:E635"/>
    <mergeCell ref="E636:E639"/>
    <mergeCell ref="A636:A639"/>
    <mergeCell ref="B639:D639"/>
    <mergeCell ref="B643:D643"/>
    <mergeCell ref="E640:E643"/>
    <mergeCell ref="B647:D647"/>
    <mergeCell ref="E644:E647"/>
    <mergeCell ref="A644:A647"/>
    <mergeCell ref="A640:A643"/>
    <mergeCell ref="B640:D642"/>
    <mergeCell ref="B644:D646"/>
    <mergeCell ref="B632:D634"/>
    <mergeCell ref="B636:D638"/>
    <mergeCell ref="B694:D697"/>
    <mergeCell ref="E694:E697"/>
    <mergeCell ref="A694:A697"/>
    <mergeCell ref="A698:A701"/>
    <mergeCell ref="B698:D701"/>
    <mergeCell ref="E698:E701"/>
    <mergeCell ref="B619:D619"/>
    <mergeCell ref="A616:A619"/>
    <mergeCell ref="E616:E619"/>
    <mergeCell ref="A612:A615"/>
    <mergeCell ref="E612:E615"/>
    <mergeCell ref="B615:D615"/>
    <mergeCell ref="A620:A623"/>
    <mergeCell ref="B623:D623"/>
    <mergeCell ref="B631:D631"/>
    <mergeCell ref="E628:E631"/>
    <mergeCell ref="E620:E623"/>
    <mergeCell ref="A628:A631"/>
    <mergeCell ref="E624:E627"/>
    <mergeCell ref="B624:D626"/>
    <mergeCell ref="B627:D627"/>
    <mergeCell ref="A624:A627"/>
    <mergeCell ref="B628:D630"/>
    <mergeCell ref="B620:D622"/>
    <mergeCell ref="A652:A655"/>
    <mergeCell ref="B652:D655"/>
    <mergeCell ref="A660:O660"/>
    <mergeCell ref="A347:A350"/>
    <mergeCell ref="B347:D350"/>
    <mergeCell ref="E347:E350"/>
    <mergeCell ref="E243:E246"/>
    <mergeCell ref="A249:A252"/>
    <mergeCell ref="B249:D252"/>
    <mergeCell ref="E249:E252"/>
    <mergeCell ref="A253:A256"/>
    <mergeCell ref="B253:D256"/>
    <mergeCell ref="B298:D301"/>
    <mergeCell ref="E298:E301"/>
    <mergeCell ref="B302:D305"/>
    <mergeCell ref="E302:E305"/>
    <mergeCell ref="E270:E273"/>
    <mergeCell ref="E274:E277"/>
    <mergeCell ref="E278:E281"/>
    <mergeCell ref="E282:E285"/>
    <mergeCell ref="E286:E289"/>
    <mergeCell ref="B290:D293"/>
    <mergeCell ref="E290:E293"/>
    <mergeCell ref="A278:A281"/>
    <mergeCell ref="B278:D281"/>
    <mergeCell ref="A282:A285"/>
    <mergeCell ref="B282:D285"/>
    <mergeCell ref="B595:D595"/>
    <mergeCell ref="B599:D599"/>
    <mergeCell ref="E596:E599"/>
    <mergeCell ref="B603:D603"/>
    <mergeCell ref="E600:E603"/>
    <mergeCell ref="B607:D607"/>
    <mergeCell ref="E604:E607"/>
    <mergeCell ref="B611:D611"/>
    <mergeCell ref="B616:D618"/>
    <mergeCell ref="B596:D598"/>
    <mergeCell ref="B600:D602"/>
    <mergeCell ref="B604:D606"/>
    <mergeCell ref="E608:E611"/>
    <mergeCell ref="B154:D154"/>
    <mergeCell ref="B156:D159"/>
    <mergeCell ref="A156:A159"/>
    <mergeCell ref="E156:E159"/>
    <mergeCell ref="A343:A346"/>
    <mergeCell ref="B343:D346"/>
    <mergeCell ref="E343:E346"/>
    <mergeCell ref="A339:A342"/>
    <mergeCell ref="B339:D342"/>
    <mergeCell ref="A331:A334"/>
    <mergeCell ref="E294:E297"/>
    <mergeCell ref="A298:A301"/>
    <mergeCell ref="E339:E342"/>
    <mergeCell ref="A335:A338"/>
    <mergeCell ref="B335:D338"/>
    <mergeCell ref="A327:A330"/>
    <mergeCell ref="B327:D330"/>
    <mergeCell ref="B286:D289"/>
    <mergeCell ref="A290:A293"/>
    <mergeCell ref="B270:D273"/>
    <mergeCell ref="E160:E163"/>
    <mergeCell ref="A160:A163"/>
    <mergeCell ref="A302:A305"/>
    <mergeCell ref="A584:A586"/>
    <mergeCell ref="A592:A595"/>
    <mergeCell ref="E592:E595"/>
    <mergeCell ref="B331:D334"/>
    <mergeCell ref="E331:E334"/>
    <mergeCell ref="A460:A463"/>
    <mergeCell ref="B460:D463"/>
    <mergeCell ref="E460:E463"/>
    <mergeCell ref="B592:D594"/>
    <mergeCell ref="A476:A479"/>
    <mergeCell ref="B476:D479"/>
    <mergeCell ref="E476:E479"/>
    <mergeCell ref="A480:A483"/>
    <mergeCell ref="B480:D483"/>
    <mergeCell ref="E480:E483"/>
    <mergeCell ref="B488:D491"/>
    <mergeCell ref="A492:O492"/>
    <mergeCell ref="A488:A491"/>
    <mergeCell ref="E488:E491"/>
    <mergeCell ref="A484:A487"/>
    <mergeCell ref="B484:D487"/>
    <mergeCell ref="E484:E487"/>
    <mergeCell ref="A571:A574"/>
    <mergeCell ref="B571:D574"/>
    <mergeCell ref="A608:A610"/>
    <mergeCell ref="B608:D610"/>
    <mergeCell ref="B612:D614"/>
    <mergeCell ref="A604:A607"/>
    <mergeCell ref="A600:A603"/>
    <mergeCell ref="A596:A599"/>
    <mergeCell ref="A526:A529"/>
    <mergeCell ref="B526:D529"/>
    <mergeCell ref="E526:E529"/>
    <mergeCell ref="A534:A537"/>
    <mergeCell ref="B534:D537"/>
    <mergeCell ref="E534:E537"/>
    <mergeCell ref="A538:A541"/>
    <mergeCell ref="B538:D541"/>
    <mergeCell ref="E538:E541"/>
    <mergeCell ref="A542:A545"/>
    <mergeCell ref="B542:D545"/>
    <mergeCell ref="E542:E545"/>
    <mergeCell ref="A546:O546"/>
    <mergeCell ref="A547:A550"/>
    <mergeCell ref="B547:D550"/>
    <mergeCell ref="E547:E550"/>
    <mergeCell ref="A551:A554"/>
    <mergeCell ref="B551:D554"/>
    <mergeCell ref="A286:A289"/>
    <mergeCell ref="A270:A273"/>
    <mergeCell ref="A274:A277"/>
    <mergeCell ref="B274:D277"/>
    <mergeCell ref="A306:A309"/>
    <mergeCell ref="B306:D309"/>
    <mergeCell ref="E253:E256"/>
    <mergeCell ref="E335:E338"/>
    <mergeCell ref="B567:D570"/>
    <mergeCell ref="E567:E570"/>
    <mergeCell ref="B444:D447"/>
    <mergeCell ref="E444:E447"/>
    <mergeCell ref="A448:A451"/>
    <mergeCell ref="B448:D451"/>
    <mergeCell ref="E448:E451"/>
    <mergeCell ref="A452:A455"/>
    <mergeCell ref="B452:D455"/>
    <mergeCell ref="E452:E455"/>
    <mergeCell ref="A456:A459"/>
    <mergeCell ref="B456:D459"/>
    <mergeCell ref="E456:E459"/>
    <mergeCell ref="A310:A313"/>
    <mergeCell ref="A318:A321"/>
    <mergeCell ref="A294:A297"/>
    <mergeCell ref="B369:D372"/>
    <mergeCell ref="A369:A372"/>
    <mergeCell ref="E369:E372"/>
    <mergeCell ref="A472:A475"/>
    <mergeCell ref="B472:D475"/>
    <mergeCell ref="E472:E475"/>
    <mergeCell ref="A509:A512"/>
    <mergeCell ref="B509:D512"/>
    <mergeCell ref="E509:E512"/>
    <mergeCell ref="B464:D467"/>
    <mergeCell ref="E464:E467"/>
    <mergeCell ref="A468:A471"/>
    <mergeCell ref="B468:D471"/>
    <mergeCell ref="E468:E471"/>
    <mergeCell ref="B690:D693"/>
    <mergeCell ref="E690:E693"/>
    <mergeCell ref="A685:O685"/>
    <mergeCell ref="A681:A684"/>
    <mergeCell ref="B681:D684"/>
    <mergeCell ref="E681:E684"/>
    <mergeCell ref="A351:A354"/>
    <mergeCell ref="B351:D354"/>
    <mergeCell ref="E351:E354"/>
    <mergeCell ref="A359:A362"/>
    <mergeCell ref="E359:E362"/>
    <mergeCell ref="B359:D362"/>
    <mergeCell ref="A390:A393"/>
    <mergeCell ref="B390:D393"/>
    <mergeCell ref="E390:E393"/>
    <mergeCell ref="A365:A368"/>
    <mergeCell ref="B365:D368"/>
    <mergeCell ref="E365:E368"/>
    <mergeCell ref="A381:A384"/>
    <mergeCell ref="B381:D384"/>
    <mergeCell ref="E381:E384"/>
    <mergeCell ref="A377:A380"/>
    <mergeCell ref="B377:D380"/>
    <mergeCell ref="E377:E380"/>
    <mergeCell ref="A322:A325"/>
    <mergeCell ref="B322:D325"/>
    <mergeCell ref="B711:D714"/>
    <mergeCell ref="A711:A714"/>
    <mergeCell ref="E711:E714"/>
    <mergeCell ref="A389:O389"/>
    <mergeCell ref="B402:D405"/>
    <mergeCell ref="E402:E405"/>
    <mergeCell ref="A398:A401"/>
    <mergeCell ref="B398:D401"/>
    <mergeCell ref="E398:E401"/>
    <mergeCell ref="A394:A397"/>
    <mergeCell ref="B394:D397"/>
    <mergeCell ref="E394:E397"/>
    <mergeCell ref="A406:A409"/>
    <mergeCell ref="B406:D409"/>
    <mergeCell ref="E406:E409"/>
    <mergeCell ref="E411:E414"/>
    <mergeCell ref="B415:D418"/>
    <mergeCell ref="A415:A418"/>
    <mergeCell ref="E415:E418"/>
    <mergeCell ref="A464:A467"/>
    <mergeCell ref="A436:A439"/>
    <mergeCell ref="B661:D664"/>
    <mergeCell ref="B294:D297"/>
    <mergeCell ref="B318:D321"/>
    <mergeCell ref="A363:O363"/>
    <mergeCell ref="A364:O364"/>
    <mergeCell ref="A410:O410"/>
    <mergeCell ref="A373:A376"/>
    <mergeCell ref="B373:D376"/>
    <mergeCell ref="E373:E376"/>
    <mergeCell ref="A385:A388"/>
    <mergeCell ref="B385:D388"/>
    <mergeCell ref="E385:E388"/>
    <mergeCell ref="A402:A405"/>
    <mergeCell ref="E306:E309"/>
    <mergeCell ref="E318:E321"/>
    <mergeCell ref="A326:O326"/>
    <mergeCell ref="B310:D313"/>
    <mergeCell ref="E310:E313"/>
    <mergeCell ref="A314:A317"/>
    <mergeCell ref="B314:D317"/>
    <mergeCell ref="E314:E317"/>
    <mergeCell ref="E327:E330"/>
    <mergeCell ref="A355:A358"/>
    <mergeCell ref="B355:D358"/>
    <mergeCell ref="E355:E358"/>
    <mergeCell ref="E266:E269"/>
    <mergeCell ref="A258:A261"/>
    <mergeCell ref="B258:D261"/>
    <mergeCell ref="A262:A265"/>
    <mergeCell ref="B262:D265"/>
    <mergeCell ref="A266:A269"/>
    <mergeCell ref="B266:D269"/>
    <mergeCell ref="A231:A234"/>
    <mergeCell ref="B231:D234"/>
    <mergeCell ref="E231:E234"/>
    <mergeCell ref="B235:D238"/>
    <mergeCell ref="A235:A238"/>
    <mergeCell ref="E235:E238"/>
    <mergeCell ref="B247:D247"/>
    <mergeCell ref="E189:E192"/>
    <mergeCell ref="A227:A230"/>
    <mergeCell ref="B227:D230"/>
    <mergeCell ref="E227:E230"/>
    <mergeCell ref="A239:A242"/>
    <mergeCell ref="B239:D242"/>
    <mergeCell ref="E239:E242"/>
    <mergeCell ref="E258:E261"/>
    <mergeCell ref="E262:E265"/>
    <mergeCell ref="B107:D108"/>
    <mergeCell ref="A107:A108"/>
    <mergeCell ref="B95:D98"/>
    <mergeCell ref="B106:D106"/>
    <mergeCell ref="A171:A174"/>
    <mergeCell ref="A215:A218"/>
    <mergeCell ref="B215:D218"/>
    <mergeCell ref="E215:E218"/>
    <mergeCell ref="A193:A196"/>
    <mergeCell ref="B193:D196"/>
    <mergeCell ref="E193:E196"/>
    <mergeCell ref="A197:A200"/>
    <mergeCell ref="B197:D200"/>
    <mergeCell ref="E197:E200"/>
    <mergeCell ref="A201:A204"/>
    <mergeCell ref="B201:D204"/>
    <mergeCell ref="E201:E204"/>
    <mergeCell ref="A205:A208"/>
    <mergeCell ref="B205:D208"/>
    <mergeCell ref="E205:E208"/>
    <mergeCell ref="B209:D212"/>
    <mergeCell ref="E209:E212"/>
    <mergeCell ref="A209:A212"/>
    <mergeCell ref="E181:E184"/>
    <mergeCell ref="A87:A90"/>
    <mergeCell ref="B87:D90"/>
    <mergeCell ref="E87:E90"/>
    <mergeCell ref="B104:D105"/>
    <mergeCell ref="E95:E98"/>
    <mergeCell ref="A91:A94"/>
    <mergeCell ref="B91:D94"/>
    <mergeCell ref="E91:E94"/>
    <mergeCell ref="A104:A105"/>
    <mergeCell ref="A99:O99"/>
    <mergeCell ref="A43:A46"/>
    <mergeCell ref="B43:D46"/>
    <mergeCell ref="E43:E46"/>
    <mergeCell ref="A31:A34"/>
    <mergeCell ref="B31:D34"/>
    <mergeCell ref="E31:E34"/>
    <mergeCell ref="B27:D30"/>
    <mergeCell ref="A27:A30"/>
    <mergeCell ref="A79:A82"/>
    <mergeCell ref="B79:D82"/>
    <mergeCell ref="E79:E82"/>
    <mergeCell ref="E27:E30"/>
    <mergeCell ref="A39:A42"/>
    <mergeCell ref="B39:D42"/>
    <mergeCell ref="E39:E42"/>
    <mergeCell ref="A35:A38"/>
    <mergeCell ref="B35:D38"/>
    <mergeCell ref="A47:A50"/>
    <mergeCell ref="A51:A54"/>
    <mergeCell ref="B51:D54"/>
    <mergeCell ref="E51:E54"/>
    <mergeCell ref="E71:E74"/>
    <mergeCell ref="A75:A78"/>
    <mergeCell ref="B75:D78"/>
    <mergeCell ref="A11:A14"/>
    <mergeCell ref="B11:D14"/>
    <mergeCell ref="E11:E14"/>
    <mergeCell ref="A23:A26"/>
    <mergeCell ref="B23:D26"/>
    <mergeCell ref="E23:E26"/>
    <mergeCell ref="A15:A18"/>
    <mergeCell ref="B19:D22"/>
    <mergeCell ref="A19:A22"/>
    <mergeCell ref="B15:D18"/>
    <mergeCell ref="E15:E18"/>
    <mergeCell ref="E19:E22"/>
    <mergeCell ref="A55:A58"/>
    <mergeCell ref="B55:D58"/>
    <mergeCell ref="E55:E58"/>
    <mergeCell ref="A59:A62"/>
    <mergeCell ref="A67:A70"/>
    <mergeCell ref="B67:D70"/>
    <mergeCell ref="E67:E70"/>
    <mergeCell ref="A71:A74"/>
    <mergeCell ref="B71:D74"/>
    <mergeCell ref="B59:D62"/>
    <mergeCell ref="E59:E62"/>
    <mergeCell ref="A63:A66"/>
    <mergeCell ref="E63:E66"/>
    <mergeCell ref="B63:D66"/>
    <mergeCell ref="B47:D50"/>
    <mergeCell ref="E47:E50"/>
    <mergeCell ref="A83:A86"/>
    <mergeCell ref="B83:D86"/>
    <mergeCell ref="E83:E86"/>
    <mergeCell ref="A257:O257"/>
    <mergeCell ref="A243:A246"/>
    <mergeCell ref="B243:D246"/>
    <mergeCell ref="O23:O25"/>
    <mergeCell ref="A95:A98"/>
    <mergeCell ref="B122:D125"/>
    <mergeCell ref="B138:D138"/>
    <mergeCell ref="B139:D139"/>
    <mergeCell ref="B140:D140"/>
    <mergeCell ref="B145:D145"/>
    <mergeCell ref="B146:D146"/>
    <mergeCell ref="E104:E105"/>
    <mergeCell ref="B132:D135"/>
    <mergeCell ref="E132:E135"/>
    <mergeCell ref="B136:D136"/>
    <mergeCell ref="B137:D137"/>
    <mergeCell ref="A132:A138"/>
    <mergeCell ref="E35:E38"/>
    <mergeCell ref="E75:E78"/>
    <mergeCell ref="A424:A427"/>
    <mergeCell ref="B424:D427"/>
    <mergeCell ref="E424:E427"/>
    <mergeCell ref="A428:A431"/>
    <mergeCell ref="B428:D431"/>
    <mergeCell ref="E428:E431"/>
    <mergeCell ref="A420:A423"/>
    <mergeCell ref="B420:D423"/>
    <mergeCell ref="E420:E423"/>
    <mergeCell ref="E167:E170"/>
    <mergeCell ref="E171:E174"/>
    <mergeCell ref="B171:D174"/>
    <mergeCell ref="A177:A180"/>
    <mergeCell ref="B177:D180"/>
    <mergeCell ref="E177:E180"/>
    <mergeCell ref="A411:A414"/>
    <mergeCell ref="B411:D414"/>
    <mergeCell ref="A419:O419"/>
    <mergeCell ref="B248:D248"/>
    <mergeCell ref="B181:D184"/>
    <mergeCell ref="A181:A184"/>
    <mergeCell ref="A185:A188"/>
    <mergeCell ref="B185:D188"/>
    <mergeCell ref="A223:A226"/>
    <mergeCell ref="B223:D226"/>
    <mergeCell ref="E223:E226"/>
    <mergeCell ref="A213:O214"/>
    <mergeCell ref="A219:A222"/>
    <mergeCell ref="B219:D222"/>
    <mergeCell ref="E219:E222"/>
    <mergeCell ref="E185:E188"/>
    <mergeCell ref="A189:A192"/>
    <mergeCell ref="B189:D192"/>
    <mergeCell ref="A719:A722"/>
    <mergeCell ref="B719:D722"/>
    <mergeCell ref="E719:E722"/>
    <mergeCell ref="A501:A504"/>
    <mergeCell ref="B501:D504"/>
    <mergeCell ref="E501:E504"/>
    <mergeCell ref="A493:A496"/>
    <mergeCell ref="B493:D496"/>
    <mergeCell ref="E493:E496"/>
    <mergeCell ref="A497:A500"/>
    <mergeCell ref="B497:D500"/>
    <mergeCell ref="E497:E500"/>
    <mergeCell ref="A505:A508"/>
    <mergeCell ref="B505:D508"/>
    <mergeCell ref="E505:E508"/>
    <mergeCell ref="A513:A516"/>
    <mergeCell ref="B513:D516"/>
    <mergeCell ref="E513:E516"/>
    <mergeCell ref="A715:A718"/>
    <mergeCell ref="E661:E664"/>
    <mergeCell ref="A686:A689"/>
    <mergeCell ref="B686:D689"/>
    <mergeCell ref="E686:E689"/>
    <mergeCell ref="A690:A693"/>
    <mergeCell ref="E521:E524"/>
    <mergeCell ref="A530:A533"/>
    <mergeCell ref="B530:D533"/>
    <mergeCell ref="E530:E533"/>
    <mergeCell ref="B436:D439"/>
    <mergeCell ref="E436:E439"/>
    <mergeCell ref="A440:A443"/>
    <mergeCell ref="B440:D443"/>
    <mergeCell ref="E440:E443"/>
    <mergeCell ref="A444:A447"/>
    <mergeCell ref="E669:E672"/>
    <mergeCell ref="A702:A705"/>
    <mergeCell ref="B702:D705"/>
    <mergeCell ref="E702:E705"/>
    <mergeCell ref="A706:A709"/>
    <mergeCell ref="B706:D709"/>
    <mergeCell ref="E706:E709"/>
    <mergeCell ref="A661:A664"/>
    <mergeCell ref="E551:E554"/>
    <mergeCell ref="A583:O583"/>
    <mergeCell ref="A555:A558"/>
    <mergeCell ref="B555:D558"/>
    <mergeCell ref="E555:E558"/>
    <mergeCell ref="A559:A562"/>
    <mergeCell ref="B559:D562"/>
    <mergeCell ref="E559:E562"/>
    <mergeCell ref="A563:A566"/>
    <mergeCell ref="B563:D566"/>
    <mergeCell ref="E563:E566"/>
    <mergeCell ref="B579:D582"/>
    <mergeCell ref="E579:E582"/>
    <mergeCell ref="A579:A582"/>
    <mergeCell ref="A575:A578"/>
    <mergeCell ref="B575:D578"/>
    <mergeCell ref="A100:A103"/>
    <mergeCell ref="B100:D103"/>
    <mergeCell ref="E100:E103"/>
    <mergeCell ref="A128:A131"/>
    <mergeCell ref="B128:D131"/>
    <mergeCell ref="E128:E131"/>
    <mergeCell ref="E141:E144"/>
    <mergeCell ref="A141:A144"/>
    <mergeCell ref="A710:O710"/>
    <mergeCell ref="E652:E655"/>
    <mergeCell ref="A677:A680"/>
    <mergeCell ref="B677:D680"/>
    <mergeCell ref="E677:E680"/>
    <mergeCell ref="A656:A659"/>
    <mergeCell ref="B656:D659"/>
    <mergeCell ref="E656:E659"/>
    <mergeCell ref="A665:A668"/>
    <mergeCell ref="B665:D668"/>
    <mergeCell ref="E665:E668"/>
    <mergeCell ref="A673:A676"/>
    <mergeCell ref="B673:D676"/>
    <mergeCell ref="E673:E676"/>
    <mergeCell ref="A669:A672"/>
    <mergeCell ref="B669:D672"/>
    <mergeCell ref="A1:O1"/>
    <mergeCell ref="A3:O3"/>
    <mergeCell ref="B9:D9"/>
    <mergeCell ref="A10:O10"/>
    <mergeCell ref="A5:A8"/>
    <mergeCell ref="B5:D8"/>
    <mergeCell ref="E5:E8"/>
    <mergeCell ref="F5:F8"/>
    <mergeCell ref="O5:O8"/>
    <mergeCell ref="G7:H8"/>
    <mergeCell ref="I7:J7"/>
    <mergeCell ref="K7:L7"/>
    <mergeCell ref="M7:N7"/>
    <mergeCell ref="G6:N6"/>
    <mergeCell ref="G5:N5"/>
    <mergeCell ref="A2:N2"/>
    <mergeCell ref="F4:S4"/>
    <mergeCell ref="B109:D109"/>
    <mergeCell ref="B110:D110"/>
    <mergeCell ref="B175:D175"/>
    <mergeCell ref="B176:D176"/>
    <mergeCell ref="B166:D166"/>
    <mergeCell ref="B155:D155"/>
    <mergeCell ref="B160:D163"/>
    <mergeCell ref="B141:D144"/>
    <mergeCell ref="A122:A125"/>
    <mergeCell ref="B164:D164"/>
    <mergeCell ref="B165:D165"/>
    <mergeCell ref="B147:D147"/>
    <mergeCell ref="B148:D148"/>
    <mergeCell ref="B149:D149"/>
    <mergeCell ref="B150:D150"/>
    <mergeCell ref="B151:D151"/>
    <mergeCell ref="B152:D152"/>
    <mergeCell ref="B119:D119"/>
    <mergeCell ref="B115:D117"/>
    <mergeCell ref="A115:A117"/>
    <mergeCell ref="B118:D118"/>
    <mergeCell ref="A167:A170"/>
    <mergeCell ref="B167:D170"/>
    <mergeCell ref="B153:D153"/>
    <mergeCell ref="B432:D435"/>
    <mergeCell ref="A432:A435"/>
    <mergeCell ref="E432:E435"/>
    <mergeCell ref="B111:D114"/>
    <mergeCell ref="E111:E114"/>
    <mergeCell ref="A111:A114"/>
    <mergeCell ref="A588:A591"/>
    <mergeCell ref="B588:D591"/>
    <mergeCell ref="E588:E591"/>
    <mergeCell ref="B121:D121"/>
    <mergeCell ref="B120:D120"/>
    <mergeCell ref="B126:D126"/>
    <mergeCell ref="B127:D127"/>
    <mergeCell ref="E122:E125"/>
    <mergeCell ref="E115:E117"/>
    <mergeCell ref="E575:E578"/>
    <mergeCell ref="A567:A570"/>
    <mergeCell ref="E571:E574"/>
    <mergeCell ref="A525:O525"/>
    <mergeCell ref="A517:A520"/>
    <mergeCell ref="B517:D520"/>
    <mergeCell ref="E517:E520"/>
    <mergeCell ref="A521:A524"/>
    <mergeCell ref="B521:D524"/>
  </mergeCells>
  <phoneticPr fontId="10" type="noConversion"/>
  <pageMargins left="0.35433070866141736" right="0" top="0.39370078740157483" bottom="0.19685039370078741" header="0.51181102362204722" footer="0.51181102362204722"/>
  <pageSetup paperSize="9" scale="70" orientation="landscape" r:id="rId1"/>
  <headerFooter alignWithMargins="0"/>
  <rowBreaks count="55" manualBreakCount="55">
    <brk id="17" max="14" man="1"/>
    <brk id="30" max="14" man="1"/>
    <brk id="42" max="14" man="1"/>
    <brk id="46" max="14" man="1"/>
    <brk id="58" max="14" man="1"/>
    <brk id="78" max="14" man="1"/>
    <brk id="86" max="14" man="1"/>
    <brk id="90" max="14" man="1"/>
    <brk id="103" max="14" man="1"/>
    <brk id="114" max="14" man="1"/>
    <brk id="125" max="14" man="1"/>
    <brk id="140" max="14" man="1"/>
    <brk id="155" max="14" man="1"/>
    <brk id="163" max="14" man="1"/>
    <brk id="182" max="14" man="1"/>
    <brk id="184" max="14" man="1"/>
    <brk id="200" max="14" man="1"/>
    <brk id="212" max="14" man="1"/>
    <brk id="222" max="14" man="1"/>
    <brk id="234" max="14" man="1"/>
    <brk id="248" max="14" man="1"/>
    <brk id="261" max="14" man="1"/>
    <brk id="269" max="14" man="1"/>
    <brk id="277" max="14" man="1"/>
    <brk id="289" max="14" man="1"/>
    <brk id="317" max="14" man="1"/>
    <brk id="342" max="14" man="1"/>
    <brk id="362" max="14" man="1"/>
    <brk id="372" max="14" man="1"/>
    <brk id="380" max="14" man="1"/>
    <brk id="397" max="14" man="1"/>
    <brk id="418" max="14" man="1"/>
    <brk id="423" max="14" man="1"/>
    <brk id="431" max="14" man="1"/>
    <brk id="447" max="14" man="1"/>
    <brk id="459" max="14" man="1"/>
    <brk id="467" max="14" man="1"/>
    <brk id="483" max="14" man="1"/>
    <brk id="491" max="14" man="1"/>
    <brk id="496" max="14" man="1"/>
    <brk id="507" max="14" man="1"/>
    <brk id="512" max="14" man="1"/>
    <brk id="524" max="14" man="1"/>
    <brk id="537" max="14" man="1"/>
    <brk id="545" max="14" man="1"/>
    <brk id="566" max="14" man="1"/>
    <brk id="582" max="14" man="1"/>
    <brk id="606" max="14" man="1"/>
    <brk id="627" max="14" man="1"/>
    <brk id="659" max="14" man="1"/>
    <brk id="664" max="14" man="1"/>
    <brk id="668" max="14" man="1"/>
    <brk id="676" max="14" man="1"/>
    <brk id="699" max="14" man="1"/>
    <brk id="709"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форма 1</vt:lpstr>
      <vt:lpstr>'форма 1'!_GoBack</vt:lpstr>
      <vt:lpstr>'форма 1'!Область_печати</vt:lpstr>
    </vt:vector>
  </TitlesOfParts>
  <Company>MoBIL GROUP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Lena</dc:creator>
  <cp:lastModifiedBy>Aleksandrova</cp:lastModifiedBy>
  <cp:lastPrinted>2015-08-03T09:02:45Z</cp:lastPrinted>
  <dcterms:created xsi:type="dcterms:W3CDTF">2013-08-23T04:49:26Z</dcterms:created>
  <dcterms:modified xsi:type="dcterms:W3CDTF">2015-08-12T07:38:20Z</dcterms:modified>
</cp:coreProperties>
</file>